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Daten\Kunden\STF\Kurse\Werkstattkoordinator\Werkstattprozesse\Kalkulation\"/>
    </mc:Choice>
  </mc:AlternateContent>
  <bookViews>
    <workbookView xWindow="600" yWindow="36" windowWidth="9180" windowHeight="7308" activeTab="1"/>
  </bookViews>
  <sheets>
    <sheet name="Mustervorlage ausgefüllt" sheetId="1" r:id="rId1"/>
    <sheet name="meine Berechnung" sheetId="2" r:id="rId2"/>
  </sheets>
  <calcPr calcId="152511"/>
</workbook>
</file>

<file path=xl/calcChain.xml><?xml version="1.0" encoding="utf-8"?>
<calcChain xmlns="http://schemas.openxmlformats.org/spreadsheetml/2006/main">
  <c r="K70" i="2" l="1"/>
  <c r="O46" i="2"/>
  <c r="M46" i="2"/>
  <c r="O45" i="2"/>
  <c r="O47" i="2" s="1"/>
  <c r="O54" i="2" s="1"/>
  <c r="M45" i="2"/>
  <c r="J44" i="2"/>
  <c r="O38" i="2"/>
  <c r="O37" i="2"/>
  <c r="O36" i="2"/>
  <c r="O31" i="2"/>
  <c r="O30" i="2"/>
  <c r="O29" i="2"/>
  <c r="O28" i="2"/>
  <c r="O27" i="2"/>
  <c r="O26" i="2"/>
  <c r="O25" i="2"/>
  <c r="O24" i="2"/>
  <c r="O32" i="2" s="1"/>
  <c r="O51" i="2" s="1"/>
  <c r="O55" i="2" s="1"/>
  <c r="O24" i="1"/>
  <c r="O25" i="1"/>
  <c r="O26" i="1"/>
  <c r="O27" i="1"/>
  <c r="O32" i="1" s="1"/>
  <c r="O51" i="1" s="1"/>
  <c r="O28" i="1"/>
  <c r="O29" i="1"/>
  <c r="O30" i="1"/>
  <c r="O31" i="1"/>
  <c r="O36" i="1"/>
  <c r="O37" i="1"/>
  <c r="O38" i="1"/>
  <c r="O39" i="1"/>
  <c r="O53" i="1"/>
  <c r="O45" i="1"/>
  <c r="O47" i="1" s="1"/>
  <c r="O54" i="1" s="1"/>
  <c r="O46" i="1"/>
  <c r="J44" i="1"/>
  <c r="M45" i="1"/>
  <c r="M46" i="1"/>
  <c r="K70" i="1"/>
  <c r="O39" i="2"/>
  <c r="O53" i="2"/>
  <c r="O59" i="2" l="1"/>
  <c r="O62" i="2" s="1"/>
  <c r="O55" i="1"/>
  <c r="O70" i="2" l="1"/>
  <c r="O72" i="2"/>
  <c r="O71" i="2"/>
  <c r="O59" i="1"/>
  <c r="O62" i="1"/>
  <c r="O72" i="1" l="1"/>
  <c r="O71" i="1"/>
  <c r="O70" i="1"/>
</calcChain>
</file>

<file path=xl/comments1.xml><?xml version="1.0" encoding="utf-8"?>
<comments xmlns="http://schemas.openxmlformats.org/spreadsheetml/2006/main">
  <authors>
    <author>KurtZihlmann</author>
  </authors>
  <commentList>
    <comment ref="N11" authorId="0" shapeId="0">
      <text>
        <r>
          <rPr>
            <sz val="8"/>
            <color indexed="81"/>
            <rFont val="Tahoma"/>
            <family val="2"/>
          </rPr>
          <t xml:space="preserve">
Anschaffungspreis netto (bei Neufahrzeugen ist nicht der Katalogpreis, sondern der effektiv bezahlte Preis einzusetzen)
Wenn der Ersatzwagen als Unfallfahrzeug oder nicht aufbereitetes Fahrzeug gekauft wurde, ist hier noch zusätzlich der Netto-Aufwand für die Reparatur- und/oder Aufbereitung einzufügen</t>
        </r>
      </text>
    </comment>
    <comment ref="H24" authorId="0" shapeId="0">
      <text>
        <r>
          <rPr>
            <sz val="8"/>
            <color indexed="81"/>
            <rFont val="Tahoma"/>
          </rPr>
          <t xml:space="preserve">
Durchschnittliche Abschreibung eingeben (In den ersten Jahren ist die Abschreibung höher als später). Wir stützen uns bei diesem Musterbeispiel auf die TCS-Broschüre Autokosten mit durchschnittlichem Abschreibungsprozentsatz von 10%.
Wenn die Ersatzwagen jeweils neu gekauft werden und nach 1 - 2 Jahren wieder verkauft werden, ist hier ein höherer Satz zu verwenden</t>
        </r>
      </text>
    </comment>
    <comment ref="H25" authorId="0" shapeId="0">
      <text>
        <r>
          <rPr>
            <b/>
            <sz val="8"/>
            <color indexed="81"/>
            <rFont val="Tahoma"/>
          </rPr>
          <t xml:space="preserve">
</t>
        </r>
        <r>
          <rPr>
            <sz val="8"/>
            <color indexed="81"/>
            <rFont val="Tahoma"/>
            <family val="2"/>
          </rPr>
          <t>Den effektiven Kapitalzinssatz verwenden</t>
        </r>
      </text>
    </comment>
    <comment ref="H26" authorId="0" shapeId="0">
      <text>
        <r>
          <rPr>
            <sz val="8"/>
            <color indexed="81"/>
            <rFont val="Tahoma"/>
            <family val="2"/>
          </rPr>
          <t xml:space="preserve">
gemäss Verkehrssteuerrechnung dieseses Fahrzeuges
</t>
        </r>
      </text>
    </comment>
    <comment ref="H27" authorId="0" shapeId="0">
      <text>
        <r>
          <rPr>
            <b/>
            <sz val="8"/>
            <color indexed="81"/>
            <rFont val="Tahoma"/>
          </rPr>
          <t xml:space="preserve">
</t>
        </r>
        <r>
          <rPr>
            <sz val="8"/>
            <color indexed="81"/>
            <rFont val="Tahoma"/>
            <family val="2"/>
          </rPr>
          <t>gemäss Versicherungs-Police</t>
        </r>
      </text>
    </comment>
    <comment ref="J27" authorId="0" shapeId="0">
      <text>
        <r>
          <rPr>
            <b/>
            <sz val="8"/>
            <color indexed="81"/>
            <rFont val="Tahoma"/>
          </rPr>
          <t xml:space="preserve">
</t>
        </r>
        <r>
          <rPr>
            <sz val="8"/>
            <color indexed="81"/>
            <rFont val="Tahoma"/>
            <family val="2"/>
          </rPr>
          <t>gemäss Versicherungs-Police</t>
        </r>
      </text>
    </comment>
    <comment ref="H28" authorId="0" shapeId="0">
      <text>
        <r>
          <rPr>
            <b/>
            <sz val="8"/>
            <color indexed="81"/>
            <rFont val="Tahoma"/>
          </rPr>
          <t xml:space="preserve">
</t>
        </r>
        <r>
          <rPr>
            <sz val="8"/>
            <color indexed="81"/>
            <rFont val="Tahoma"/>
            <family val="2"/>
          </rPr>
          <t>gemäss Versicherungs-Police</t>
        </r>
      </text>
    </comment>
    <comment ref="J28" authorId="0" shapeId="0">
      <text>
        <r>
          <rPr>
            <b/>
            <sz val="8"/>
            <color indexed="81"/>
            <rFont val="Tahoma"/>
          </rPr>
          <t xml:space="preserve">
</t>
        </r>
        <r>
          <rPr>
            <sz val="8"/>
            <color indexed="81"/>
            <rFont val="Tahoma"/>
            <family val="2"/>
          </rPr>
          <t>gemäss Versicherungs-Police</t>
        </r>
      </text>
    </comment>
    <comment ref="H29" authorId="0" shapeId="0">
      <text>
        <r>
          <rPr>
            <sz val="8"/>
            <color indexed="81"/>
            <rFont val="Tahoma"/>
          </rPr>
          <t xml:space="preserve">
jährliche Kosten für Rechtsschutz-, Reise- oder sonstige Zusatzversicherungen</t>
        </r>
      </text>
    </comment>
    <comment ref="H31" authorId="0" shapeId="0">
      <text>
        <r>
          <rPr>
            <b/>
            <sz val="8"/>
            <color indexed="81"/>
            <rFont val="Tahoma"/>
          </rPr>
          <t xml:space="preserve">
</t>
        </r>
        <r>
          <rPr>
            <sz val="8"/>
            <color indexed="81"/>
            <rFont val="Tahoma"/>
            <family val="2"/>
          </rPr>
          <t xml:space="preserve">Mietkosten für den Abstell- oder Garagenplatz pro Tag
</t>
        </r>
      </text>
    </comment>
    <comment ref="H36" authorId="0" shapeId="0">
      <text>
        <r>
          <rPr>
            <sz val="8"/>
            <color indexed="81"/>
            <rFont val="Tahoma"/>
            <family val="2"/>
          </rPr>
          <t xml:space="preserve">
Fahrleistungsabhängige Wertverminderung:
Gemäss Empfehlung TCS, 2% pro 10'000 km, ausgehend vom Katalogpreis</t>
        </r>
      </text>
    </comment>
    <comment ref="H37" authorId="0" shapeId="0">
      <text>
        <r>
          <rPr>
            <b/>
            <sz val="8"/>
            <color indexed="81"/>
            <rFont val="Tahoma"/>
          </rPr>
          <t xml:space="preserve">
</t>
        </r>
        <r>
          <rPr>
            <sz val="8"/>
            <color indexed="81"/>
            <rFont val="Tahoma"/>
            <family val="2"/>
          </rPr>
          <t>Preis für 1 Satz Pneu (4 Stück)</t>
        </r>
      </text>
    </comment>
    <comment ref="H38" authorId="0" shapeId="0">
      <text>
        <r>
          <rPr>
            <b/>
            <sz val="8"/>
            <color indexed="81"/>
            <rFont val="Tahoma"/>
          </rPr>
          <t xml:space="preserve">
</t>
        </r>
        <r>
          <rPr>
            <sz val="8"/>
            <color indexed="81"/>
            <rFont val="Tahoma"/>
            <family val="2"/>
          </rPr>
          <t>Gemäss TCS-Richtwerte pro 10'000 km:
Katalogpreis in CHF:                       Service-, Abgas-, Reparaturkostenkosten
                                                       pro 10'000 km in CHF:
11'000 - 20'000                              400 - 600
20'001 - 29'000                              510 - 750
29'001 - 40'000                              630 - 830
40'001 - 50'000                              730 - 890
50'001 - 60'000                              770 - 940
60'001 - 70'000                              820 - 980
über 70'000                                    840 - 1080
Es können natürlich auch selbst ermittelte Werte eingefügt werden.</t>
        </r>
      </text>
    </comment>
    <comment ref="H43" authorId="0" shapeId="0">
      <text>
        <r>
          <rPr>
            <sz val="8"/>
            <color indexed="81"/>
            <rFont val="Tahoma"/>
            <family val="2"/>
          </rPr>
          <t xml:space="preserve">
Anzahl Ersatzwagenvermietungen</t>
        </r>
      </text>
    </comment>
    <comment ref="H44" authorId="0" shapeId="0">
      <text>
        <r>
          <rPr>
            <sz val="8"/>
            <color indexed="81"/>
            <rFont val="Tahoma"/>
            <family val="2"/>
          </rPr>
          <t xml:space="preserve">
Anzahl Einsatztage pro Jahr</t>
        </r>
      </text>
    </comment>
    <comment ref="H45" authorId="0" shapeId="0">
      <text>
        <r>
          <rPr>
            <sz val="8"/>
            <color indexed="81"/>
            <rFont val="Tahoma"/>
            <family val="2"/>
          </rPr>
          <t xml:space="preserve">
Aufwand in Minuten für Instruktion, Übergabe, Rücknahme, Protokollaufnahme</t>
        </r>
      </text>
    </comment>
    <comment ref="J45" authorId="0" shapeId="0">
      <text>
        <r>
          <rPr>
            <b/>
            <sz val="8"/>
            <color indexed="81"/>
            <rFont val="Tahoma"/>
          </rPr>
          <t xml:space="preserve">
</t>
        </r>
        <r>
          <rPr>
            <sz val="8"/>
            <color indexed="81"/>
            <rFont val="Tahoma"/>
            <family val="2"/>
          </rPr>
          <t xml:space="preserve">Verrechnungslohn für das Administrationspersonal
</t>
        </r>
      </text>
    </comment>
    <comment ref="H46" authorId="0" shapeId="0">
      <text>
        <r>
          <rPr>
            <sz val="8"/>
            <color indexed="81"/>
            <rFont val="Tahoma"/>
            <family val="2"/>
          </rPr>
          <t xml:space="preserve">
Aufwand in Minuten für kurze Innen- und Aussenreinigung, allgemeine Funktionskontrollen
</t>
        </r>
      </text>
    </comment>
    <comment ref="J46" authorId="0" shapeId="0">
      <text>
        <r>
          <rPr>
            <b/>
            <sz val="8"/>
            <color indexed="81"/>
            <rFont val="Tahoma"/>
          </rPr>
          <t xml:space="preserve">
</t>
        </r>
        <r>
          <rPr>
            <sz val="8"/>
            <color indexed="81"/>
            <rFont val="Tahoma"/>
            <family val="2"/>
          </rPr>
          <t>Verrechnungslohn für das Fahrzeugreinigungspersonal</t>
        </r>
      </text>
    </comment>
  </commentList>
</comments>
</file>

<file path=xl/comments2.xml><?xml version="1.0" encoding="utf-8"?>
<comments xmlns="http://schemas.openxmlformats.org/spreadsheetml/2006/main">
  <authors>
    <author>KurtZihlmann</author>
  </authors>
  <commentList>
    <comment ref="N11" authorId="0" shapeId="0">
      <text>
        <r>
          <rPr>
            <sz val="8"/>
            <color indexed="81"/>
            <rFont val="Tahoma"/>
            <family val="2"/>
          </rPr>
          <t xml:space="preserve">
Anschaffungspreis netto (bei Neufahrzeugen ist nicht der Katalogpreis, sondern der effektiv bezahlte Preis einzusetzen)
Wenn der Ersatzwagen als Unfallfahrzeug oder nicht aufbereitetes Fahrzeug gekauft wurde, ist hier noch zusätzlich der Netto-Aufwand für die Reparatur- und/oder Aufbereitung einzufügen</t>
        </r>
      </text>
    </comment>
    <comment ref="H24" authorId="0" shapeId="0">
      <text>
        <r>
          <rPr>
            <sz val="8"/>
            <color indexed="81"/>
            <rFont val="Tahoma"/>
          </rPr>
          <t xml:space="preserve">
Durchschnittliche Abschreibung eingeben (In den ersten Jahren ist die Abschreibung höher als später). Wir stützen uns bei diesem Musterbeispiel auf die TCS-Broschüre Autokosten mit durchschnittlichem Abschreibungsprozentsatz von 10%.
Wenn die Ersatzwagen jeweils neu gekauft werden und nach 1 - 2 Jahren wieder verkauft werden, ist hier ein höherer Satz zu verwenden</t>
        </r>
      </text>
    </comment>
    <comment ref="H25" authorId="0" shapeId="0">
      <text>
        <r>
          <rPr>
            <b/>
            <sz val="8"/>
            <color indexed="81"/>
            <rFont val="Tahoma"/>
          </rPr>
          <t xml:space="preserve">
</t>
        </r>
        <r>
          <rPr>
            <sz val="8"/>
            <color indexed="81"/>
            <rFont val="Tahoma"/>
            <family val="2"/>
          </rPr>
          <t>Den effektiven Kapitalzinssatz verwenden</t>
        </r>
      </text>
    </comment>
    <comment ref="H26" authorId="0" shapeId="0">
      <text>
        <r>
          <rPr>
            <sz val="8"/>
            <color indexed="81"/>
            <rFont val="Tahoma"/>
            <family val="2"/>
          </rPr>
          <t xml:space="preserve">
gemäss Verkehrssteuerrechnung dieseses Fahrzeuges
</t>
        </r>
      </text>
    </comment>
    <comment ref="H27" authorId="0" shapeId="0">
      <text>
        <r>
          <rPr>
            <b/>
            <sz val="8"/>
            <color indexed="81"/>
            <rFont val="Tahoma"/>
          </rPr>
          <t xml:space="preserve">
</t>
        </r>
        <r>
          <rPr>
            <sz val="8"/>
            <color indexed="81"/>
            <rFont val="Tahoma"/>
            <family val="2"/>
          </rPr>
          <t>gemäss Versicherungs-Police</t>
        </r>
      </text>
    </comment>
    <comment ref="J27" authorId="0" shapeId="0">
      <text>
        <r>
          <rPr>
            <b/>
            <sz val="8"/>
            <color indexed="81"/>
            <rFont val="Tahoma"/>
          </rPr>
          <t xml:space="preserve">
</t>
        </r>
        <r>
          <rPr>
            <sz val="8"/>
            <color indexed="81"/>
            <rFont val="Tahoma"/>
            <family val="2"/>
          </rPr>
          <t>gemäss Versicherungs-Police</t>
        </r>
      </text>
    </comment>
    <comment ref="H28" authorId="0" shapeId="0">
      <text>
        <r>
          <rPr>
            <b/>
            <sz val="8"/>
            <color indexed="81"/>
            <rFont val="Tahoma"/>
          </rPr>
          <t xml:space="preserve">
</t>
        </r>
        <r>
          <rPr>
            <sz val="8"/>
            <color indexed="81"/>
            <rFont val="Tahoma"/>
            <family val="2"/>
          </rPr>
          <t>gemäss Versicherungs-Police</t>
        </r>
      </text>
    </comment>
    <comment ref="J28" authorId="0" shapeId="0">
      <text>
        <r>
          <rPr>
            <b/>
            <sz val="8"/>
            <color indexed="81"/>
            <rFont val="Tahoma"/>
          </rPr>
          <t xml:space="preserve">
</t>
        </r>
        <r>
          <rPr>
            <sz val="8"/>
            <color indexed="81"/>
            <rFont val="Tahoma"/>
            <family val="2"/>
          </rPr>
          <t>gemäss Versicherungs-Police</t>
        </r>
      </text>
    </comment>
    <comment ref="H29" authorId="0" shapeId="0">
      <text>
        <r>
          <rPr>
            <sz val="8"/>
            <color indexed="81"/>
            <rFont val="Tahoma"/>
          </rPr>
          <t xml:space="preserve">
jährliche Kosten für Rechtsschutz-, Reise- oder sonstige Zusatzversicherungen</t>
        </r>
      </text>
    </comment>
    <comment ref="H31" authorId="0" shapeId="0">
      <text>
        <r>
          <rPr>
            <b/>
            <sz val="8"/>
            <color indexed="81"/>
            <rFont val="Tahoma"/>
          </rPr>
          <t xml:space="preserve">
</t>
        </r>
        <r>
          <rPr>
            <sz val="8"/>
            <color indexed="81"/>
            <rFont val="Tahoma"/>
            <family val="2"/>
          </rPr>
          <t xml:space="preserve">Mietkosten für den Abstell- oder Garagenplatz pro Tag
</t>
        </r>
      </text>
    </comment>
    <comment ref="H36" authorId="0" shapeId="0">
      <text>
        <r>
          <rPr>
            <sz val="8"/>
            <color indexed="81"/>
            <rFont val="Tahoma"/>
            <family val="2"/>
          </rPr>
          <t xml:space="preserve">
Fahrleistungsabhängige Wertverminderung:
Gemäss Empfehlung TCS, 2% pro 10'000 km, ausgehend vom Katalogpreis</t>
        </r>
      </text>
    </comment>
    <comment ref="H37" authorId="0" shapeId="0">
      <text>
        <r>
          <rPr>
            <b/>
            <sz val="8"/>
            <color indexed="81"/>
            <rFont val="Tahoma"/>
          </rPr>
          <t xml:space="preserve">
</t>
        </r>
        <r>
          <rPr>
            <sz val="8"/>
            <color indexed="81"/>
            <rFont val="Tahoma"/>
            <family val="2"/>
          </rPr>
          <t>Preis für 1 Satz Pneu (4 Stück)</t>
        </r>
      </text>
    </comment>
    <comment ref="H38" authorId="0" shapeId="0">
      <text>
        <r>
          <rPr>
            <b/>
            <sz val="8"/>
            <color indexed="81"/>
            <rFont val="Tahoma"/>
          </rPr>
          <t xml:space="preserve">
</t>
        </r>
        <r>
          <rPr>
            <sz val="8"/>
            <color indexed="81"/>
            <rFont val="Tahoma"/>
            <family val="2"/>
          </rPr>
          <t>Gemäss TCS-Richtwerte pro 10'000 km:
Katalogpreis in CHF:                       Service-, Abgas-, Reparaturkostenkosten
                                                       pro 10'000 km in CHF:
11'000 - 20'000                              400 - 600
20'001 - 29'000                              510 - 750
29'001 - 40'000                              630 - 830
40'001 - 50'000                              730 - 890
50'001 - 60'000                              770 - 940
60'001 - 70'000                              820 - 980
über 70'000                                    840 - 1080
Es können natürlich auch selbst ermittelte Werte eingefügt werden.</t>
        </r>
      </text>
    </comment>
    <comment ref="H43" authorId="0" shapeId="0">
      <text>
        <r>
          <rPr>
            <sz val="8"/>
            <color indexed="81"/>
            <rFont val="Tahoma"/>
            <family val="2"/>
          </rPr>
          <t xml:space="preserve">
Anzahl Ersatzwagenvermietungen</t>
        </r>
      </text>
    </comment>
    <comment ref="H44" authorId="0" shapeId="0">
      <text>
        <r>
          <rPr>
            <sz val="8"/>
            <color indexed="81"/>
            <rFont val="Tahoma"/>
            <family val="2"/>
          </rPr>
          <t xml:space="preserve">
Anzahl Einsatztage pro Jahr</t>
        </r>
      </text>
    </comment>
    <comment ref="H45" authorId="0" shapeId="0">
      <text>
        <r>
          <rPr>
            <sz val="8"/>
            <color indexed="81"/>
            <rFont val="Tahoma"/>
            <family val="2"/>
          </rPr>
          <t xml:space="preserve">
Aufwand in Minuten für Instruktion, Übergabe, Rücknahme, Protokollaufnahme</t>
        </r>
      </text>
    </comment>
    <comment ref="J45" authorId="0" shapeId="0">
      <text>
        <r>
          <rPr>
            <b/>
            <sz val="8"/>
            <color indexed="81"/>
            <rFont val="Tahoma"/>
          </rPr>
          <t xml:space="preserve">
</t>
        </r>
        <r>
          <rPr>
            <sz val="8"/>
            <color indexed="81"/>
            <rFont val="Tahoma"/>
            <family val="2"/>
          </rPr>
          <t xml:space="preserve">Verrechnungslohn für das Administrationspersonal
</t>
        </r>
      </text>
    </comment>
    <comment ref="H46" authorId="0" shapeId="0">
      <text>
        <r>
          <rPr>
            <sz val="8"/>
            <color indexed="81"/>
            <rFont val="Tahoma"/>
            <family val="2"/>
          </rPr>
          <t xml:space="preserve">
Aufwand in Minuten für kurze Innen- und Aussenreinigung, allgemeine Funktionskontrollen
</t>
        </r>
      </text>
    </comment>
    <comment ref="J46" authorId="0" shapeId="0">
      <text>
        <r>
          <rPr>
            <b/>
            <sz val="8"/>
            <color indexed="81"/>
            <rFont val="Tahoma"/>
          </rPr>
          <t xml:space="preserve">
</t>
        </r>
        <r>
          <rPr>
            <sz val="8"/>
            <color indexed="81"/>
            <rFont val="Tahoma"/>
            <family val="2"/>
          </rPr>
          <t>Verrechnungslohn für das Fahrzeugreinigungspersonal</t>
        </r>
      </text>
    </comment>
  </commentList>
</comments>
</file>

<file path=xl/sharedStrings.xml><?xml version="1.0" encoding="utf-8"?>
<sst xmlns="http://schemas.openxmlformats.org/spreadsheetml/2006/main" count="184" uniqueCount="89">
  <si>
    <t>Fahrzeugdaten</t>
  </si>
  <si>
    <t>1.1</t>
  </si>
  <si>
    <t>Marke:</t>
  </si>
  <si>
    <t>Nissan</t>
  </si>
  <si>
    <t>Modell:</t>
  </si>
  <si>
    <t>Micra 1.4 Comfort</t>
  </si>
  <si>
    <t>1.3</t>
  </si>
  <si>
    <t>1. Inverkehrsetzung:</t>
  </si>
  <si>
    <t>Kalkulation</t>
  </si>
  <si>
    <t>2.1</t>
  </si>
  <si>
    <t>2.3</t>
  </si>
  <si>
    <t>2.4</t>
  </si>
  <si>
    <t>Verkehrssteuer:</t>
  </si>
  <si>
    <t>Haftpflicht-Versicherung:</t>
  </si>
  <si>
    <t>Jahresprämie</t>
  </si>
  <si>
    <t>Kasko-Versicherung:</t>
  </si>
  <si>
    <t>Vignette:</t>
  </si>
  <si>
    <t>Reifenverschleiss:</t>
  </si>
  <si>
    <t>Service, Abgaswartung, Reparaturen:</t>
  </si>
  <si>
    <t>Abstellkosten:</t>
  </si>
  <si>
    <t>Auslastung:</t>
  </si>
  <si>
    <t>Risikoanteil (Selbstbehalt, Bonus, Delkredere)</t>
  </si>
  <si>
    <t>Selbstkosten pro Tag:</t>
  </si>
  <si>
    <t>Durchschnittliche Abschreibung pro Jahr</t>
  </si>
  <si>
    <t>Neupreis inkl. Zubehör und allfälligen Bereitstellungkosten:</t>
  </si>
  <si>
    <t>variable Kosten pro 10'000 km</t>
  </si>
  <si>
    <t>Andere Versicherungen</t>
  </si>
  <si>
    <t>Wertverminderung</t>
  </si>
  <si>
    <t>Katalogpreis</t>
  </si>
  <si>
    <t>2.2</t>
  </si>
  <si>
    <t>Administration (Abgabe+Rückn.)</t>
  </si>
  <si>
    <t>variable Kosten pro Jahr</t>
  </si>
  <si>
    <t>2.1.1</t>
  </si>
  <si>
    <t>2.1.3</t>
  </si>
  <si>
    <t>2.1.4</t>
  </si>
  <si>
    <t>2.1.5</t>
  </si>
  <si>
    <t>2.1.6</t>
  </si>
  <si>
    <t>2.1.7</t>
  </si>
  <si>
    <t>2.1.8</t>
  </si>
  <si>
    <t>2</t>
  </si>
  <si>
    <t>2.2.1</t>
  </si>
  <si>
    <t>2.2.2</t>
  </si>
  <si>
    <t>2.2.3</t>
  </si>
  <si>
    <t>2.4.1</t>
  </si>
  <si>
    <t>2.4.2</t>
  </si>
  <si>
    <t>Totalkosten pro Jahr</t>
  </si>
  <si>
    <t>Kosten gesplittet</t>
  </si>
  <si>
    <t>x jährl. Fahrleistung/ 30'000</t>
  </si>
  <si>
    <t>Anzahl Vermietungen pro Jahr:</t>
  </si>
  <si>
    <t>Kilometerkosten ohne Benzin</t>
  </si>
  <si>
    <t>1</t>
  </si>
  <si>
    <t>Fixe Kosten pro Jahr</t>
  </si>
  <si>
    <t>Total fixe Kosten pro Jahr</t>
  </si>
  <si>
    <t>Total variable Kosten pro 10000 km</t>
  </si>
  <si>
    <t>2.3.1</t>
  </si>
  <si>
    <t>2.3.2</t>
  </si>
  <si>
    <t>2.3.3</t>
  </si>
  <si>
    <t>2.3.4</t>
  </si>
  <si>
    <t>Fahrzeugpflege</t>
  </si>
  <si>
    <t>Total variable Kosten pro Jahr</t>
  </si>
  <si>
    <t>Kosten pro 10000 km x effektive km / 10000 km</t>
  </si>
  <si>
    <t>Total fixe Kosten (Übertrag von 2.1.9)</t>
  </si>
  <si>
    <t>Total fixe und variable Kosten</t>
  </si>
  <si>
    <t>Total variable Kosten pro Jahr (Übertrag von 2.3.5)</t>
  </si>
  <si>
    <t>3</t>
  </si>
  <si>
    <t>2.5.1</t>
  </si>
  <si>
    <t>/ h</t>
  </si>
  <si>
    <t>/ Auftrag</t>
  </si>
  <si>
    <t xml:space="preserve">Prämienstufe </t>
  </si>
  <si>
    <t>ergibt Ø</t>
  </si>
  <si>
    <t>x (360 minus Einsatztage)</t>
  </si>
  <si>
    <t>dies entspricht</t>
  </si>
  <si>
    <t>2.4.3</t>
  </si>
  <si>
    <t>2.1.9</t>
  </si>
  <si>
    <t>2.2.4</t>
  </si>
  <si>
    <t>2.3.5</t>
  </si>
  <si>
    <t>2.4.4</t>
  </si>
  <si>
    <t>Zuschläge</t>
  </si>
  <si>
    <t>Jahreskosten total</t>
  </si>
  <si>
    <t>Kapitalverzinsung (vom mittleren Kapital
aus der Summe von Ziffer 1.4):</t>
  </si>
  <si>
    <t xml:space="preserve">2.1.2
</t>
  </si>
  <si>
    <t>Total variable Kosten pro 10'000 km (Übertrag von 2.2.4)</t>
  </si>
  <si>
    <t>Grüne Felder erfordern Eingabe</t>
  </si>
  <si>
    <t>Zellen mit roter Eckmarkierung enthalten Informationen (mit Maus auf Zelle fahren)</t>
  </si>
  <si>
    <t>km/Einsatztag</t>
  </si>
  <si>
    <t>Mehrkilometerkosten ohne Benzin</t>
  </si>
  <si>
    <t>Mustervorlage zur Berechnung der Kilometerkosten von Ersatzwagen</t>
  </si>
  <si>
    <t xml:space="preserve">1.4
</t>
  </si>
  <si>
    <t>jährliche Fahrleistung in km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</si>
</sst>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9" formatCode="_ &quot;SFr.&quot;\ * #,##0.00_ ;_ &quot;SFr.&quot;\ * \-#,##0.00_ ;_ &quot;SFr.&quot;\ * &quot;-&quot;??_ ;_ @_ "/>
    <numFmt numFmtId="179" formatCode="#,##0_ ;\-#,##0\ "/>
    <numFmt numFmtId="181" formatCode="[$CHF]\ #,##0;[$CHF]\ \-#,##0"/>
    <numFmt numFmtId="183" formatCode="[$CHF-1407]\ #,##0.00"/>
    <numFmt numFmtId="185" formatCode="[$CHF]\ #,##0.00"/>
    <numFmt numFmtId="187" formatCode="&quot;Min.&quot;\ * 0"/>
  </numFmts>
  <fonts count="20" x14ac:knownFonts="1">
    <font>
      <sz val="10"/>
      <name val="Arial"/>
    </font>
    <font>
      <sz val="10"/>
      <name val="Arial"/>
    </font>
    <font>
      <b/>
      <sz val="12"/>
      <name val="Arial"/>
      <family val="2"/>
    </font>
    <font>
      <i/>
      <sz val="10"/>
      <name val="Arial"/>
      <family val="2"/>
    </font>
    <font>
      <b/>
      <sz val="10"/>
      <name val="Arial"/>
      <family val="2"/>
    </font>
    <font>
      <sz val="10"/>
      <name val="Arial"/>
      <family val="2"/>
    </font>
    <font>
      <b/>
      <i/>
      <sz val="12"/>
      <name val="Arial"/>
      <family val="2"/>
    </font>
    <font>
      <sz val="8"/>
      <color indexed="81"/>
      <name val="Tahoma"/>
    </font>
    <font>
      <b/>
      <sz val="8"/>
      <color indexed="81"/>
      <name val="Tahoma"/>
    </font>
    <font>
      <sz val="8"/>
      <color indexed="81"/>
      <name val="Tahoma"/>
      <family val="2"/>
    </font>
    <font>
      <b/>
      <i/>
      <sz val="10"/>
      <name val="Arial"/>
      <family val="2"/>
    </font>
    <font>
      <b/>
      <sz val="14"/>
      <name val="Arial"/>
      <family val="2"/>
    </font>
    <font>
      <b/>
      <sz val="13"/>
      <name val="Arial"/>
      <family val="2"/>
    </font>
    <font>
      <b/>
      <sz val="10"/>
      <color indexed="9"/>
      <name val="Arial"/>
      <family val="2"/>
    </font>
    <font>
      <b/>
      <i/>
      <sz val="10"/>
      <color indexed="9"/>
      <name val="Arial"/>
      <family val="2"/>
    </font>
    <font>
      <b/>
      <u val="double"/>
      <sz val="10"/>
      <color indexed="9"/>
      <name val="Arial"/>
      <family val="2"/>
    </font>
    <font>
      <i/>
      <sz val="9"/>
      <name val="Arial"/>
      <family val="2"/>
    </font>
    <font>
      <b/>
      <sz val="16"/>
      <name val="Arial"/>
      <family val="2"/>
    </font>
    <font>
      <sz val="16"/>
      <name val="Arial"/>
      <family val="2"/>
    </font>
    <font>
      <i/>
      <sz val="16"/>
      <name val="Arial"/>
      <family val="2"/>
    </font>
  </fonts>
  <fills count="5">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indexed="42"/>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hair">
        <color indexed="64"/>
      </top>
      <bottom style="double">
        <color indexed="64"/>
      </bottom>
      <diagonal/>
    </border>
    <border>
      <left/>
      <right/>
      <top/>
      <bottom style="hair">
        <color indexed="64"/>
      </bottom>
      <diagonal/>
    </border>
  </borders>
  <cellStyleXfs count="2">
    <xf numFmtId="0" fontId="0" fillId="0" borderId="0"/>
    <xf numFmtId="169" fontId="1" fillId="0" borderId="0" applyFont="0" applyFill="0" applyBorder="0" applyAlignment="0" applyProtection="0"/>
  </cellStyleXfs>
  <cellXfs count="149">
    <xf numFmtId="0" fontId="0" fillId="0" borderId="0" xfId="0"/>
    <xf numFmtId="49" fontId="2" fillId="0" borderId="0" xfId="0" applyNumberFormat="1" applyFont="1"/>
    <xf numFmtId="0" fontId="3" fillId="0" borderId="0" xfId="0" applyFont="1"/>
    <xf numFmtId="4" fontId="3" fillId="0" borderId="0" xfId="0" applyNumberFormat="1" applyFont="1"/>
    <xf numFmtId="0" fontId="0" fillId="0" borderId="0" xfId="0" applyBorder="1"/>
    <xf numFmtId="0" fontId="4" fillId="0" borderId="0" xfId="0" applyFont="1" applyFill="1" applyBorder="1"/>
    <xf numFmtId="0" fontId="0" fillId="0" borderId="0" xfId="0" applyFill="1" applyBorder="1"/>
    <xf numFmtId="0" fontId="3" fillId="0" borderId="0" xfId="0" applyFont="1" applyFill="1" applyBorder="1"/>
    <xf numFmtId="4" fontId="3" fillId="0" borderId="0" xfId="0" applyNumberFormat="1" applyFont="1" applyFill="1" applyBorder="1"/>
    <xf numFmtId="0" fontId="0" fillId="0" borderId="1" xfId="0" applyFill="1" applyBorder="1"/>
    <xf numFmtId="3" fontId="3" fillId="0" borderId="1" xfId="0" applyNumberFormat="1" applyFont="1" applyFill="1" applyBorder="1"/>
    <xf numFmtId="4" fontId="3" fillId="0" borderId="0" xfId="0" applyNumberFormat="1" applyFont="1" applyBorder="1"/>
    <xf numFmtId="0" fontId="4" fillId="0" borderId="0" xfId="0" applyFont="1" applyBorder="1"/>
    <xf numFmtId="0" fontId="3" fillId="0" borderId="0" xfId="0" applyFont="1" applyBorder="1"/>
    <xf numFmtId="0" fontId="0" fillId="2" borderId="0" xfId="0" applyFill="1" applyBorder="1"/>
    <xf numFmtId="4" fontId="5" fillId="0" borderId="0" xfId="0" applyNumberFormat="1" applyFont="1" applyBorder="1"/>
    <xf numFmtId="0" fontId="5" fillId="0" borderId="0" xfId="0" applyFont="1" applyBorder="1"/>
    <xf numFmtId="0" fontId="2" fillId="2" borderId="0" xfId="0" applyFont="1" applyFill="1" applyBorder="1"/>
    <xf numFmtId="0" fontId="6" fillId="2" borderId="0" xfId="0" applyFont="1" applyFill="1" applyBorder="1"/>
    <xf numFmtId="0" fontId="4" fillId="2" borderId="0" xfId="0" applyFont="1" applyFill="1" applyBorder="1"/>
    <xf numFmtId="3" fontId="4" fillId="2" borderId="0" xfId="0" applyNumberFormat="1" applyFont="1" applyFill="1" applyBorder="1"/>
    <xf numFmtId="4" fontId="2" fillId="2" borderId="0" xfId="0" applyNumberFormat="1" applyFont="1" applyFill="1" applyBorder="1"/>
    <xf numFmtId="0" fontId="2" fillId="0" borderId="0" xfId="0" applyFont="1" applyBorder="1"/>
    <xf numFmtId="0" fontId="6" fillId="0" borderId="0" xfId="0" applyFont="1" applyBorder="1"/>
    <xf numFmtId="4" fontId="2" fillId="0" borderId="0" xfId="0" applyNumberFormat="1" applyFont="1" applyBorder="1"/>
    <xf numFmtId="49" fontId="0" fillId="0" borderId="0" xfId="0" applyNumberFormat="1"/>
    <xf numFmtId="49" fontId="0" fillId="0" borderId="1" xfId="0" applyNumberFormat="1" applyFill="1" applyBorder="1"/>
    <xf numFmtId="0" fontId="3" fillId="0" borderId="1" xfId="0" applyFont="1" applyFill="1" applyBorder="1"/>
    <xf numFmtId="0" fontId="0" fillId="0" borderId="2" xfId="0" applyBorder="1"/>
    <xf numFmtId="0" fontId="3" fillId="0" borderId="2" xfId="0" applyFont="1" applyBorder="1"/>
    <xf numFmtId="0" fontId="5" fillId="0" borderId="0" xfId="0" applyFont="1" applyFill="1" applyBorder="1" applyAlignment="1">
      <alignment horizontal="center"/>
    </xf>
    <xf numFmtId="0" fontId="0" fillId="0" borderId="0" xfId="0" applyFill="1" applyBorder="1" applyAlignment="1">
      <alignment horizontal="left"/>
    </xf>
    <xf numFmtId="0" fontId="0" fillId="0" borderId="3" xfId="0" applyFill="1" applyBorder="1" applyAlignment="1">
      <alignment horizontal="left"/>
    </xf>
    <xf numFmtId="0" fontId="0" fillId="0" borderId="0" xfId="0" quotePrefix="1" applyFill="1" applyBorder="1"/>
    <xf numFmtId="2" fontId="3" fillId="0" borderId="0" xfId="0" applyNumberFormat="1" applyFont="1" applyFill="1" applyBorder="1"/>
    <xf numFmtId="49" fontId="0" fillId="0" borderId="0" xfId="0" applyNumberFormat="1" applyFill="1" applyBorder="1"/>
    <xf numFmtId="49" fontId="4" fillId="0" borderId="0" xfId="0" applyNumberFormat="1" applyFont="1" applyFill="1" applyBorder="1"/>
    <xf numFmtId="0" fontId="3" fillId="0" borderId="0" xfId="0" applyFont="1" applyFill="1" applyBorder="1" applyAlignment="1"/>
    <xf numFmtId="14" fontId="3" fillId="0" borderId="0" xfId="0" applyNumberFormat="1" applyFont="1" applyFill="1" applyBorder="1" applyAlignment="1"/>
    <xf numFmtId="0" fontId="5" fillId="0" borderId="0" xfId="0" applyFont="1"/>
    <xf numFmtId="49" fontId="5" fillId="0" borderId="0" xfId="0" applyNumberFormat="1" applyFont="1" applyBorder="1"/>
    <xf numFmtId="0" fontId="0" fillId="0" borderId="3" xfId="0" applyFill="1" applyBorder="1"/>
    <xf numFmtId="0" fontId="3" fillId="0" borderId="3" xfId="0" applyFont="1" applyFill="1" applyBorder="1"/>
    <xf numFmtId="2" fontId="3" fillId="0" borderId="3" xfId="0" applyNumberFormat="1" applyFont="1" applyFill="1" applyBorder="1"/>
    <xf numFmtId="0" fontId="0" fillId="0" borderId="3" xfId="0" applyBorder="1" applyAlignment="1">
      <alignment horizontal="left"/>
    </xf>
    <xf numFmtId="0" fontId="2" fillId="0" borderId="1" xfId="0" applyFont="1" applyFill="1" applyBorder="1"/>
    <xf numFmtId="0" fontId="0" fillId="0" borderId="0" xfId="0" applyFill="1" applyBorder="1" applyAlignment="1"/>
    <xf numFmtId="0" fontId="4" fillId="0" borderId="1" xfId="0" applyFont="1" applyBorder="1"/>
    <xf numFmtId="0" fontId="10" fillId="0" borderId="1" xfId="0" applyFont="1" applyBorder="1"/>
    <xf numFmtId="0" fontId="0" fillId="0" borderId="0" xfId="0" applyFill="1" applyBorder="1" applyAlignment="1">
      <alignment horizontal="left" wrapText="1"/>
    </xf>
    <xf numFmtId="14" fontId="3" fillId="0" borderId="0" xfId="0" applyNumberFormat="1" applyFont="1" applyFill="1" applyBorder="1" applyAlignment="1">
      <alignment horizontal="left"/>
    </xf>
    <xf numFmtId="49" fontId="0" fillId="0" borderId="2" xfId="0" applyNumberFormat="1" applyBorder="1"/>
    <xf numFmtId="49" fontId="0" fillId="0" borderId="3" xfId="0" applyNumberFormat="1" applyFill="1" applyBorder="1"/>
    <xf numFmtId="49" fontId="4" fillId="0" borderId="0" xfId="0" applyNumberFormat="1" applyFont="1" applyBorder="1"/>
    <xf numFmtId="49" fontId="0" fillId="0" borderId="0" xfId="0" applyNumberFormat="1" applyBorder="1"/>
    <xf numFmtId="49" fontId="2" fillId="0" borderId="1" xfId="0" applyNumberFormat="1" applyFont="1" applyFill="1" applyBorder="1"/>
    <xf numFmtId="0" fontId="0" fillId="0" borderId="4" xfId="0" applyBorder="1"/>
    <xf numFmtId="0" fontId="0" fillId="0" borderId="5" xfId="0" applyBorder="1"/>
    <xf numFmtId="0" fontId="5" fillId="0" borderId="5" xfId="0" applyFont="1" applyBorder="1"/>
    <xf numFmtId="0" fontId="0" fillId="0" borderId="6" xfId="0" applyBorder="1"/>
    <xf numFmtId="0" fontId="0" fillId="0" borderId="5" xfId="0" applyFill="1" applyBorder="1"/>
    <xf numFmtId="0" fontId="2" fillId="0" borderId="0" xfId="0" applyFont="1" applyFill="1" applyBorder="1"/>
    <xf numFmtId="0" fontId="6" fillId="0" borderId="0" xfId="0" applyFont="1" applyFill="1" applyBorder="1"/>
    <xf numFmtId="0" fontId="5" fillId="0" borderId="2" xfId="0" applyFont="1" applyBorder="1"/>
    <xf numFmtId="0" fontId="5" fillId="0" borderId="4" xfId="0" applyFont="1" applyBorder="1"/>
    <xf numFmtId="49" fontId="5" fillId="0" borderId="2" xfId="0" applyNumberFormat="1" applyFont="1" applyBorder="1"/>
    <xf numFmtId="0" fontId="5" fillId="0" borderId="1" xfId="0" applyFont="1" applyBorder="1"/>
    <xf numFmtId="0" fontId="5" fillId="0" borderId="6" xfId="0" applyFont="1" applyBorder="1"/>
    <xf numFmtId="0" fontId="0" fillId="0" borderId="7" xfId="0" applyBorder="1"/>
    <xf numFmtId="0" fontId="0" fillId="0" borderId="8" xfId="0" applyBorder="1"/>
    <xf numFmtId="0" fontId="0" fillId="0" borderId="9" xfId="0" applyBorder="1"/>
    <xf numFmtId="4" fontId="0" fillId="0" borderId="8" xfId="0" applyNumberFormat="1" applyBorder="1"/>
    <xf numFmtId="0" fontId="5" fillId="0" borderId="8" xfId="0" applyFont="1" applyBorder="1"/>
    <xf numFmtId="0" fontId="5" fillId="0" borderId="9" xfId="0" applyFont="1" applyBorder="1"/>
    <xf numFmtId="0" fontId="5" fillId="0" borderId="7" xfId="0" applyFont="1" applyBorder="1"/>
    <xf numFmtId="4" fontId="3" fillId="0" borderId="2" xfId="0" applyNumberFormat="1" applyFont="1" applyBorder="1"/>
    <xf numFmtId="3" fontId="3" fillId="0" borderId="0" xfId="0" applyNumberFormat="1" applyFont="1" applyFill="1" applyBorder="1" applyAlignment="1">
      <alignment horizontal="right"/>
    </xf>
    <xf numFmtId="4" fontId="3" fillId="0" borderId="1" xfId="0" applyNumberFormat="1" applyFont="1" applyFill="1" applyBorder="1"/>
    <xf numFmtId="4" fontId="5" fillId="0" borderId="0" xfId="0" applyNumberFormat="1" applyFont="1" applyFill="1" applyBorder="1"/>
    <xf numFmtId="4" fontId="5" fillId="0" borderId="3" xfId="0" applyNumberFormat="1" applyFont="1" applyFill="1" applyBorder="1"/>
    <xf numFmtId="4" fontId="4" fillId="0" borderId="1" xfId="0" applyNumberFormat="1" applyFont="1" applyBorder="1"/>
    <xf numFmtId="4" fontId="5" fillId="0" borderId="2" xfId="0" applyNumberFormat="1" applyFont="1" applyBorder="1"/>
    <xf numFmtId="4" fontId="2" fillId="0" borderId="0" xfId="0" applyNumberFormat="1" applyFont="1" applyFill="1" applyBorder="1"/>
    <xf numFmtId="4" fontId="2" fillId="0" borderId="1" xfId="0" applyNumberFormat="1" applyFont="1" applyFill="1" applyBorder="1"/>
    <xf numFmtId="9" fontId="5" fillId="0" borderId="0" xfId="0" applyNumberFormat="1" applyFont="1" applyFill="1" applyBorder="1"/>
    <xf numFmtId="0" fontId="4" fillId="2" borderId="0" xfId="0" applyFont="1" applyFill="1" applyBorder="1" applyAlignment="1">
      <alignment horizontal="right"/>
    </xf>
    <xf numFmtId="0" fontId="0" fillId="0" borderId="0" xfId="0" applyBorder="1" applyAlignment="1">
      <alignment horizontal="right"/>
    </xf>
    <xf numFmtId="49" fontId="0" fillId="0" borderId="1" xfId="0" applyNumberFormat="1" applyBorder="1"/>
    <xf numFmtId="0" fontId="0" fillId="0" borderId="1" xfId="0" applyFill="1" applyBorder="1" applyAlignment="1">
      <alignment horizontal="left"/>
    </xf>
    <xf numFmtId="0" fontId="0" fillId="0" borderId="1" xfId="0" applyBorder="1" applyAlignment="1">
      <alignment horizontal="left"/>
    </xf>
    <xf numFmtId="4" fontId="5" fillId="0" borderId="1" xfId="0" applyNumberFormat="1" applyFont="1" applyFill="1" applyBorder="1"/>
    <xf numFmtId="0" fontId="0" fillId="0" borderId="1" xfId="0" applyBorder="1"/>
    <xf numFmtId="49" fontId="12" fillId="0" borderId="0" xfId="0" applyNumberFormat="1" applyFont="1" applyFill="1" applyBorder="1"/>
    <xf numFmtId="0" fontId="12" fillId="0" borderId="0" xfId="0" applyFont="1" applyFill="1" applyBorder="1"/>
    <xf numFmtId="49" fontId="12" fillId="0" borderId="0" xfId="0" applyNumberFormat="1" applyFont="1" applyBorder="1"/>
    <xf numFmtId="0" fontId="12" fillId="0" borderId="0" xfId="0" applyFont="1" applyBorder="1"/>
    <xf numFmtId="10" fontId="3" fillId="0" borderId="0" xfId="0" applyNumberFormat="1" applyFont="1" applyFill="1" applyBorder="1"/>
    <xf numFmtId="2" fontId="3" fillId="0" borderId="1" xfId="0" applyNumberFormat="1" applyFont="1" applyFill="1" applyBorder="1"/>
    <xf numFmtId="4" fontId="0" fillId="0" borderId="9" xfId="0" applyNumberFormat="1" applyBorder="1"/>
    <xf numFmtId="10" fontId="3" fillId="0" borderId="1" xfId="0" applyNumberFormat="1" applyFont="1" applyFill="1" applyBorder="1"/>
    <xf numFmtId="4" fontId="5" fillId="2" borderId="0" xfId="0" applyNumberFormat="1" applyFont="1" applyFill="1" applyBorder="1"/>
    <xf numFmtId="4" fontId="5" fillId="2" borderId="3" xfId="0" applyNumberFormat="1" applyFont="1" applyFill="1" applyBorder="1"/>
    <xf numFmtId="4" fontId="5" fillId="2" borderId="1" xfId="0" applyNumberFormat="1" applyFont="1" applyFill="1" applyBorder="1"/>
    <xf numFmtId="0" fontId="10" fillId="0" borderId="0" xfId="0" applyFont="1" applyBorder="1"/>
    <xf numFmtId="0" fontId="13" fillId="3" borderId="0" xfId="0" applyFont="1" applyFill="1" applyBorder="1"/>
    <xf numFmtId="0" fontId="14" fillId="3" borderId="0" xfId="0" applyFont="1" applyFill="1" applyBorder="1"/>
    <xf numFmtId="4" fontId="15" fillId="3" borderId="10" xfId="0" applyNumberFormat="1" applyFont="1" applyFill="1" applyBorder="1"/>
    <xf numFmtId="4" fontId="0" fillId="0" borderId="0" xfId="0" applyNumberFormat="1" applyFill="1" applyBorder="1"/>
    <xf numFmtId="49" fontId="0" fillId="0" borderId="0" xfId="0" applyNumberFormat="1" applyFill="1"/>
    <xf numFmtId="0" fontId="4" fillId="0" borderId="3" xfId="0" applyFont="1" applyFill="1" applyBorder="1"/>
    <xf numFmtId="0" fontId="0" fillId="0" borderId="0" xfId="0" applyFill="1"/>
    <xf numFmtId="0" fontId="3" fillId="0" borderId="0" xfId="0" applyFont="1" applyFill="1"/>
    <xf numFmtId="4" fontId="3" fillId="0" borderId="0" xfId="0" applyNumberFormat="1" applyFont="1" applyFill="1"/>
    <xf numFmtId="3" fontId="3" fillId="0" borderId="0" xfId="0" applyNumberFormat="1" applyFont="1" applyFill="1" applyBorder="1"/>
    <xf numFmtId="4" fontId="4" fillId="0" borderId="0" xfId="0" applyNumberFormat="1" applyFont="1" applyBorder="1"/>
    <xf numFmtId="49" fontId="0" fillId="0" borderId="0" xfId="0" applyNumberFormat="1" applyFill="1" applyBorder="1" applyAlignment="1">
      <alignment wrapText="1"/>
    </xf>
    <xf numFmtId="0" fontId="16" fillId="0" borderId="0" xfId="0" applyFont="1" applyFill="1" applyBorder="1"/>
    <xf numFmtId="49" fontId="11" fillId="0" borderId="0" xfId="0" applyNumberFormat="1" applyFont="1" applyBorder="1"/>
    <xf numFmtId="0" fontId="4" fillId="0" borderId="0" xfId="0" applyFont="1" applyFill="1" applyAlignment="1">
      <alignment horizontal="left"/>
    </xf>
    <xf numFmtId="49" fontId="17" fillId="0" borderId="0" xfId="0" applyNumberFormat="1" applyFont="1" applyBorder="1"/>
    <xf numFmtId="0" fontId="18" fillId="0" borderId="0" xfId="0" applyFont="1" applyBorder="1"/>
    <xf numFmtId="0" fontId="19" fillId="0" borderId="0" xfId="0" applyFont="1" applyBorder="1"/>
    <xf numFmtId="0" fontId="19" fillId="0" borderId="0" xfId="0" applyFont="1"/>
    <xf numFmtId="0" fontId="18" fillId="0" borderId="0" xfId="0" applyFont="1"/>
    <xf numFmtId="4" fontId="19" fillId="0" borderId="0" xfId="0" applyNumberFormat="1" applyFont="1"/>
    <xf numFmtId="49" fontId="2" fillId="4" borderId="0" xfId="0" applyNumberFormat="1" applyFont="1" applyFill="1"/>
    <xf numFmtId="0" fontId="0" fillId="4" borderId="0" xfId="0" applyFill="1"/>
    <xf numFmtId="181" fontId="3" fillId="4" borderId="3" xfId="1" applyNumberFormat="1" applyFont="1" applyFill="1" applyBorder="1" applyAlignment="1">
      <alignment horizontal="right" readingOrder="2"/>
    </xf>
    <xf numFmtId="181" fontId="3" fillId="4" borderId="3" xfId="0" applyNumberFormat="1" applyFont="1" applyFill="1" applyBorder="1" applyAlignment="1">
      <alignment horizontal="right"/>
    </xf>
    <xf numFmtId="10" fontId="3" fillId="4" borderId="0" xfId="0" applyNumberFormat="1" applyFont="1" applyFill="1" applyBorder="1"/>
    <xf numFmtId="0" fontId="3" fillId="4" borderId="0" xfId="0" applyFont="1" applyFill="1" applyBorder="1"/>
    <xf numFmtId="183" fontId="3" fillId="4" borderId="0" xfId="0" applyNumberFormat="1" applyFont="1" applyFill="1" applyBorder="1"/>
    <xf numFmtId="0" fontId="4" fillId="0" borderId="0" xfId="0" applyFont="1" applyFill="1" applyBorder="1" applyAlignment="1">
      <alignment horizontal="left"/>
    </xf>
    <xf numFmtId="185" fontId="3" fillId="4" borderId="0" xfId="0" applyNumberFormat="1" applyFont="1" applyFill="1" applyBorder="1"/>
    <xf numFmtId="10" fontId="3" fillId="4" borderId="0" xfId="0" applyNumberFormat="1" applyFont="1" applyFill="1" applyBorder="1" applyAlignment="1">
      <alignment horizontal="right"/>
    </xf>
    <xf numFmtId="49" fontId="5" fillId="0" borderId="3" xfId="0" applyNumberFormat="1" applyFont="1" applyFill="1" applyBorder="1" applyAlignment="1">
      <alignment horizontal="right" wrapText="1"/>
    </xf>
    <xf numFmtId="0" fontId="5" fillId="0" borderId="3" xfId="0" applyFont="1" applyBorder="1" applyAlignment="1">
      <alignment horizontal="right"/>
    </xf>
    <xf numFmtId="0" fontId="5" fillId="0" borderId="3" xfId="0" applyFont="1" applyFill="1" applyBorder="1" applyAlignment="1">
      <alignment horizontal="right"/>
    </xf>
    <xf numFmtId="185" fontId="0" fillId="0" borderId="0" xfId="0" applyNumberFormat="1" applyFill="1" applyBorder="1" applyAlignment="1"/>
    <xf numFmtId="185" fontId="0" fillId="0" borderId="11" xfId="0" applyNumberFormat="1" applyFill="1" applyBorder="1" applyAlignment="1"/>
    <xf numFmtId="179" fontId="3" fillId="4" borderId="3" xfId="0" applyNumberFormat="1" applyFont="1" applyFill="1" applyBorder="1" applyAlignment="1">
      <alignment horizontal="right"/>
    </xf>
    <xf numFmtId="187" fontId="3" fillId="4" borderId="0" xfId="0" applyNumberFormat="1" applyFont="1" applyFill="1" applyBorder="1"/>
    <xf numFmtId="0" fontId="0" fillId="0" borderId="0" xfId="0" applyFill="1" applyBorder="1" applyAlignment="1">
      <alignment horizontal="left" wrapText="1"/>
    </xf>
    <xf numFmtId="0" fontId="0" fillId="0" borderId="0" xfId="0" applyFill="1" applyBorder="1" applyAlignment="1">
      <alignment horizontal="left"/>
    </xf>
    <xf numFmtId="0" fontId="0" fillId="0" borderId="3" xfId="0" applyFill="1" applyBorder="1" applyAlignment="1">
      <alignment horizontal="left" wrapText="1"/>
    </xf>
    <xf numFmtId="0" fontId="0" fillId="0" borderId="3" xfId="0" applyBorder="1" applyAlignment="1">
      <alignment horizontal="left" wrapText="1"/>
    </xf>
    <xf numFmtId="0" fontId="0" fillId="0" borderId="3" xfId="0" applyFill="1" applyBorder="1" applyAlignment="1">
      <alignment horizontal="left"/>
    </xf>
    <xf numFmtId="14" fontId="3" fillId="4" borderId="3" xfId="0" applyNumberFormat="1" applyFont="1" applyFill="1" applyBorder="1" applyAlignment="1">
      <alignment horizontal="left"/>
    </xf>
    <xf numFmtId="0" fontId="3" fillId="4" borderId="3" xfId="0" applyFont="1" applyFill="1" applyBorder="1" applyAlignment="1">
      <alignment horizontal="left"/>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BP82"/>
  <sheetViews>
    <sheetView showGridLines="0" zoomScale="80" workbookViewId="0">
      <selection activeCell="E14" sqref="E14"/>
    </sheetView>
  </sheetViews>
  <sheetFormatPr baseColWidth="10" defaultRowHeight="13.2" x14ac:dyDescent="0.25"/>
  <cols>
    <col min="1" max="1" width="1.88671875" style="25" customWidth="1"/>
    <col min="2" max="2" width="5.33203125" customWidth="1"/>
    <col min="3" max="3" width="4.6640625" customWidth="1"/>
    <col min="4" max="4" width="12.5546875" customWidth="1"/>
    <col min="5" max="6" width="5.88671875" customWidth="1"/>
    <col min="7" max="7" width="7.5546875" customWidth="1"/>
    <col min="8" max="8" width="13.33203125" customWidth="1"/>
    <col min="9" max="9" width="13.109375" style="2" customWidth="1"/>
    <col min="10" max="10" width="14" customWidth="1"/>
    <col min="11" max="11" width="4.88671875" style="2" customWidth="1"/>
    <col min="12" max="12" width="4" style="2" customWidth="1"/>
    <col min="13" max="13" width="17.88671875" customWidth="1"/>
    <col min="14" max="14" width="12" style="3" customWidth="1"/>
    <col min="15" max="15" width="12.88671875" style="4" customWidth="1"/>
    <col min="16" max="16" width="2" style="4" customWidth="1"/>
    <col min="17" max="67" width="11.44140625" style="4" customWidth="1"/>
  </cols>
  <sheetData>
    <row r="3" spans="1:68" s="123" customFormat="1" ht="39" customHeight="1" x14ac:dyDescent="0.4">
      <c r="A3" s="119" t="s">
        <v>86</v>
      </c>
      <c r="B3" s="120"/>
      <c r="C3" s="120"/>
      <c r="D3" s="120"/>
      <c r="E3" s="120"/>
      <c r="F3" s="120"/>
      <c r="G3" s="120"/>
      <c r="H3" s="120"/>
      <c r="I3" s="121"/>
      <c r="J3" s="120"/>
      <c r="K3" s="121"/>
      <c r="L3" s="122"/>
      <c r="N3" s="124"/>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row>
    <row r="4" spans="1:68" ht="59.25" customHeight="1" x14ac:dyDescent="0.3">
      <c r="A4" s="117"/>
      <c r="B4" s="4"/>
      <c r="C4" s="4"/>
      <c r="D4" s="4"/>
      <c r="E4" s="4"/>
      <c r="F4" s="4"/>
      <c r="G4" s="4"/>
      <c r="H4" s="4"/>
      <c r="I4" s="13"/>
      <c r="J4" s="4"/>
      <c r="K4" s="13"/>
    </row>
    <row r="5" spans="1:68" ht="15.6" x14ac:dyDescent="0.3">
      <c r="A5" s="125" t="s">
        <v>82</v>
      </c>
      <c r="B5" s="126"/>
      <c r="C5" s="126"/>
      <c r="D5" s="126"/>
      <c r="E5" s="126"/>
      <c r="F5" s="126"/>
      <c r="G5" s="126"/>
      <c r="L5" s="116"/>
      <c r="M5" s="4"/>
      <c r="N5" s="4"/>
      <c r="BL5"/>
      <c r="BM5"/>
      <c r="BN5"/>
      <c r="BO5"/>
    </row>
    <row r="6" spans="1:68" ht="15.6" x14ac:dyDescent="0.3">
      <c r="A6" s="1" t="s">
        <v>83</v>
      </c>
      <c r="L6" s="4"/>
      <c r="M6" s="4"/>
      <c r="N6" s="4"/>
      <c r="BJ6"/>
      <c r="BK6"/>
      <c r="BL6"/>
      <c r="BM6"/>
      <c r="BN6"/>
      <c r="BO6"/>
    </row>
    <row r="7" spans="1:68" x14ac:dyDescent="0.25">
      <c r="A7" s="54"/>
      <c r="B7" s="4"/>
      <c r="C7" s="4"/>
      <c r="D7" s="4"/>
      <c r="E7" s="4"/>
      <c r="F7" s="4"/>
      <c r="G7" s="4"/>
      <c r="H7" s="4"/>
      <c r="I7" s="13"/>
    </row>
    <row r="8" spans="1:68" ht="5.0999999999999996" customHeight="1" x14ac:dyDescent="0.25">
      <c r="A8" s="56"/>
      <c r="B8" s="51"/>
      <c r="C8" s="28"/>
      <c r="D8" s="28"/>
      <c r="E8" s="28"/>
      <c r="F8" s="28"/>
      <c r="G8" s="28"/>
      <c r="H8" s="28"/>
      <c r="I8" s="28"/>
      <c r="J8" s="29"/>
      <c r="K8" s="28"/>
      <c r="L8" s="29"/>
      <c r="M8" s="29"/>
      <c r="N8" s="28"/>
      <c r="O8" s="75"/>
      <c r="P8" s="68"/>
      <c r="BP8" s="4"/>
    </row>
    <row r="9" spans="1:68" ht="16.8" x14ac:dyDescent="0.3">
      <c r="A9" s="57"/>
      <c r="B9" s="92" t="s">
        <v>50</v>
      </c>
      <c r="C9" s="93" t="s">
        <v>0</v>
      </c>
      <c r="D9" s="5"/>
      <c r="E9" s="5"/>
      <c r="F9" s="5"/>
      <c r="H9" s="37"/>
      <c r="I9" s="37"/>
      <c r="J9" s="7"/>
      <c r="K9" s="6"/>
      <c r="L9" s="7"/>
      <c r="M9" s="7"/>
      <c r="N9" s="6"/>
      <c r="O9" s="8"/>
      <c r="P9" s="69"/>
      <c r="BP9" s="4"/>
    </row>
    <row r="10" spans="1:68" x14ac:dyDescent="0.25">
      <c r="A10" s="57"/>
      <c r="B10" s="36"/>
      <c r="C10" s="5"/>
      <c r="D10" s="5"/>
      <c r="E10" s="5"/>
      <c r="F10" s="5"/>
      <c r="G10" s="5"/>
      <c r="H10" s="6"/>
      <c r="I10" s="6"/>
      <c r="J10" s="7"/>
      <c r="K10" s="6"/>
      <c r="L10" s="7"/>
      <c r="M10" s="7"/>
      <c r="N10" s="4"/>
      <c r="O10" s="8"/>
      <c r="P10" s="69"/>
      <c r="BP10" s="4"/>
    </row>
    <row r="11" spans="1:68" ht="52.5" customHeight="1" x14ac:dyDescent="0.25">
      <c r="A11" s="57"/>
      <c r="B11" s="52" t="s">
        <v>1</v>
      </c>
      <c r="C11" s="146" t="s">
        <v>2</v>
      </c>
      <c r="D11" s="146"/>
      <c r="E11" s="148" t="s">
        <v>3</v>
      </c>
      <c r="F11" s="148"/>
      <c r="G11" s="148"/>
      <c r="H11" s="6"/>
      <c r="I11" s="6"/>
      <c r="J11" s="135" t="s">
        <v>87</v>
      </c>
      <c r="K11" s="144" t="s">
        <v>24</v>
      </c>
      <c r="L11" s="144"/>
      <c r="M11" s="144"/>
      <c r="N11" s="127">
        <v>15500</v>
      </c>
      <c r="O11" s="11"/>
      <c r="P11" s="69"/>
      <c r="BP11" s="4"/>
    </row>
    <row r="12" spans="1:68" x14ac:dyDescent="0.25">
      <c r="A12" s="57"/>
      <c r="B12" s="52">
        <v>1.2</v>
      </c>
      <c r="C12" s="146" t="s">
        <v>4</v>
      </c>
      <c r="D12" s="146"/>
      <c r="E12" s="148" t="s">
        <v>5</v>
      </c>
      <c r="F12" s="148"/>
      <c r="G12" s="148"/>
      <c r="H12" s="37"/>
      <c r="I12" s="6"/>
      <c r="J12" s="136">
        <v>1.5</v>
      </c>
      <c r="K12" s="145" t="s">
        <v>28</v>
      </c>
      <c r="L12" s="145"/>
      <c r="M12" s="145"/>
      <c r="N12" s="128">
        <v>16000</v>
      </c>
      <c r="O12" s="11"/>
      <c r="P12" s="69"/>
      <c r="BP12" s="4"/>
    </row>
    <row r="13" spans="1:68" ht="12.75" customHeight="1" x14ac:dyDescent="0.25">
      <c r="A13" s="57"/>
      <c r="B13" s="52" t="s">
        <v>6</v>
      </c>
      <c r="C13" s="146" t="s">
        <v>7</v>
      </c>
      <c r="D13" s="146"/>
      <c r="E13" s="147">
        <v>41214</v>
      </c>
      <c r="F13" s="147"/>
      <c r="G13" s="147"/>
      <c r="H13" s="38"/>
      <c r="I13" s="6"/>
      <c r="J13" s="137">
        <v>1.6</v>
      </c>
      <c r="K13" s="144" t="s">
        <v>88</v>
      </c>
      <c r="L13" s="144"/>
      <c r="M13" s="144"/>
      <c r="N13" s="140">
        <v>12000</v>
      </c>
      <c r="O13" s="11"/>
      <c r="P13" s="69"/>
      <c r="BP13" s="4"/>
    </row>
    <row r="14" spans="1:68" x14ac:dyDescent="0.25">
      <c r="A14" s="57"/>
      <c r="B14" s="35"/>
      <c r="C14" s="31"/>
      <c r="D14" s="31"/>
      <c r="E14" s="50"/>
      <c r="F14" s="50"/>
      <c r="G14" s="50"/>
      <c r="H14" s="38"/>
      <c r="I14" s="6"/>
      <c r="J14" s="30"/>
      <c r="K14" s="49"/>
      <c r="L14" s="49"/>
      <c r="M14" s="49"/>
      <c r="N14" s="49"/>
      <c r="O14" s="76"/>
      <c r="P14" s="69"/>
      <c r="BP14" s="4"/>
    </row>
    <row r="15" spans="1:68" ht="5.0999999999999996" customHeight="1" x14ac:dyDescent="0.25">
      <c r="A15" s="59"/>
      <c r="B15" s="26"/>
      <c r="C15" s="9"/>
      <c r="D15" s="9"/>
      <c r="E15" s="9"/>
      <c r="F15" s="9"/>
      <c r="G15" s="9"/>
      <c r="H15" s="10"/>
      <c r="I15" s="9"/>
      <c r="J15" s="27"/>
      <c r="K15" s="9"/>
      <c r="L15" s="27"/>
      <c r="M15" s="27"/>
      <c r="N15" s="9"/>
      <c r="O15" s="77"/>
      <c r="P15" s="70"/>
      <c r="BP15" s="4"/>
    </row>
    <row r="16" spans="1:68" ht="9.9" customHeight="1" x14ac:dyDescent="0.25">
      <c r="A16" s="4"/>
      <c r="B16" s="35"/>
      <c r="C16" s="6"/>
      <c r="D16" s="6"/>
      <c r="E16" s="6"/>
      <c r="F16" s="6"/>
      <c r="G16" s="6"/>
      <c r="H16" s="113"/>
      <c r="I16" s="6"/>
      <c r="J16" s="7"/>
      <c r="K16" s="6"/>
      <c r="L16" s="7"/>
      <c r="M16" s="7"/>
      <c r="N16" s="6"/>
      <c r="O16" s="8"/>
      <c r="BP16" s="4"/>
    </row>
    <row r="17" spans="1:68" ht="9.9" customHeight="1" x14ac:dyDescent="0.25">
      <c r="A17" s="4"/>
      <c r="B17" s="35"/>
      <c r="C17" s="6"/>
      <c r="D17" s="6"/>
      <c r="E17" s="6"/>
      <c r="F17" s="6"/>
      <c r="G17" s="6"/>
      <c r="H17" s="113"/>
      <c r="I17" s="6"/>
      <c r="J17" s="7"/>
      <c r="K17" s="6"/>
      <c r="L17" s="7"/>
      <c r="M17" s="7"/>
      <c r="N17" s="6"/>
      <c r="O17" s="8"/>
      <c r="BP17" s="4"/>
    </row>
    <row r="18" spans="1:68" ht="9.9" customHeight="1" x14ac:dyDescent="0.25">
      <c r="A18" s="4"/>
      <c r="B18" s="35"/>
      <c r="C18" s="6"/>
      <c r="D18" s="6"/>
      <c r="E18" s="6"/>
      <c r="F18" s="6"/>
      <c r="G18" s="6"/>
      <c r="H18" s="113"/>
      <c r="I18" s="6"/>
      <c r="J18" s="7"/>
      <c r="K18" s="6"/>
      <c r="L18" s="7"/>
      <c r="M18" s="7"/>
      <c r="N18" s="6"/>
      <c r="O18" s="8"/>
      <c r="BP18" s="4"/>
    </row>
    <row r="19" spans="1:68" ht="9.9" customHeight="1" x14ac:dyDescent="0.25">
      <c r="A19" s="4"/>
      <c r="B19" s="54"/>
      <c r="C19" s="4"/>
      <c r="D19" s="4"/>
      <c r="E19" s="4"/>
      <c r="F19" s="4"/>
      <c r="G19" s="4"/>
      <c r="H19" s="13"/>
      <c r="I19" s="4"/>
      <c r="J19" s="13"/>
      <c r="K19" s="4"/>
      <c r="L19" s="13"/>
      <c r="M19" s="13"/>
      <c r="N19" s="4"/>
      <c r="O19" s="11"/>
      <c r="BP19" s="4"/>
    </row>
    <row r="20" spans="1:68" ht="5.0999999999999996" customHeight="1" x14ac:dyDescent="0.25">
      <c r="A20" s="56"/>
      <c r="B20" s="51"/>
      <c r="C20" s="28"/>
      <c r="D20" s="28"/>
      <c r="E20" s="28"/>
      <c r="F20" s="28"/>
      <c r="G20" s="28"/>
      <c r="H20" s="29"/>
      <c r="I20" s="28"/>
      <c r="J20" s="29"/>
      <c r="K20" s="28"/>
      <c r="L20" s="29"/>
      <c r="M20" s="29"/>
      <c r="N20" s="28"/>
      <c r="O20" s="75"/>
      <c r="P20" s="68"/>
      <c r="BP20" s="4"/>
    </row>
    <row r="21" spans="1:68" ht="16.8" x14ac:dyDescent="0.3">
      <c r="A21" s="57"/>
      <c r="B21" s="94" t="s">
        <v>39</v>
      </c>
      <c r="C21" s="95" t="s">
        <v>8</v>
      </c>
      <c r="D21" s="12"/>
      <c r="E21" s="12"/>
      <c r="F21" s="12"/>
      <c r="G21" s="12"/>
      <c r="H21" s="13"/>
      <c r="I21" s="4"/>
      <c r="J21" s="13"/>
      <c r="K21" s="4"/>
      <c r="L21" s="13"/>
      <c r="M21" s="13"/>
      <c r="N21" s="4"/>
      <c r="O21" s="11"/>
      <c r="P21" s="69"/>
      <c r="BP21" s="4"/>
    </row>
    <row r="22" spans="1:68" x14ac:dyDescent="0.25">
      <c r="A22" s="57"/>
      <c r="B22" s="53"/>
      <c r="C22" s="12"/>
      <c r="D22" s="12"/>
      <c r="E22" s="12"/>
      <c r="F22" s="12"/>
      <c r="G22" s="12"/>
      <c r="H22" s="13"/>
      <c r="I22" s="4"/>
      <c r="J22" s="13"/>
      <c r="K22" s="4"/>
      <c r="L22" s="13"/>
      <c r="M22" s="13"/>
      <c r="N22" s="4"/>
      <c r="O22" s="11"/>
      <c r="P22" s="69"/>
      <c r="BP22" s="4"/>
    </row>
    <row r="23" spans="1:68" x14ac:dyDescent="0.25">
      <c r="A23" s="57"/>
      <c r="B23" s="53" t="s">
        <v>9</v>
      </c>
      <c r="C23" s="12" t="s">
        <v>51</v>
      </c>
      <c r="D23" s="12"/>
      <c r="E23" s="12"/>
      <c r="F23" s="12"/>
      <c r="G23" s="12"/>
      <c r="H23" s="13"/>
      <c r="I23" s="4"/>
      <c r="J23" s="13"/>
      <c r="K23" s="4"/>
      <c r="L23" s="13"/>
      <c r="M23" s="13"/>
      <c r="N23" s="4"/>
      <c r="O23" s="11"/>
      <c r="P23" s="69"/>
      <c r="BP23" s="4"/>
    </row>
    <row r="24" spans="1:68" x14ac:dyDescent="0.25">
      <c r="A24" s="57"/>
      <c r="B24" s="35" t="s">
        <v>32</v>
      </c>
      <c r="C24" s="6" t="s">
        <v>23</v>
      </c>
      <c r="D24" s="6"/>
      <c r="E24" s="6"/>
      <c r="F24" s="6"/>
      <c r="G24" s="6"/>
      <c r="H24" s="129">
        <v>0.1</v>
      </c>
      <c r="I24" s="6"/>
      <c r="J24" s="7"/>
      <c r="K24" s="33"/>
      <c r="L24" s="7"/>
      <c r="M24" s="7"/>
      <c r="N24" s="6"/>
      <c r="O24" s="78">
        <f>N11*H24</f>
        <v>1550</v>
      </c>
      <c r="P24" s="69"/>
      <c r="BP24" s="4"/>
    </row>
    <row r="25" spans="1:68" ht="26.25" customHeight="1" x14ac:dyDescent="0.25">
      <c r="A25" s="57"/>
      <c r="B25" s="115" t="s">
        <v>80</v>
      </c>
      <c r="C25" s="142" t="s">
        <v>79</v>
      </c>
      <c r="D25" s="143"/>
      <c r="E25" s="143"/>
      <c r="F25" s="143"/>
      <c r="G25" s="143"/>
      <c r="H25" s="129">
        <v>4.4999999999999998E-2</v>
      </c>
      <c r="I25" s="6"/>
      <c r="J25" s="7"/>
      <c r="K25" s="6"/>
      <c r="L25" s="7"/>
      <c r="M25" s="7"/>
      <c r="N25" s="6"/>
      <c r="O25" s="78">
        <f>N11/2*H25</f>
        <v>348.75</v>
      </c>
      <c r="P25" s="69"/>
      <c r="BP25" s="4"/>
    </row>
    <row r="26" spans="1:68" x14ac:dyDescent="0.25">
      <c r="A26" s="57"/>
      <c r="B26" s="35" t="s">
        <v>33</v>
      </c>
      <c r="C26" s="6" t="s">
        <v>12</v>
      </c>
      <c r="D26" s="6"/>
      <c r="E26" s="6"/>
      <c r="F26" s="6"/>
      <c r="G26" s="6"/>
      <c r="H26" s="131">
        <v>276</v>
      </c>
      <c r="I26" s="6"/>
      <c r="J26" s="7"/>
      <c r="K26" s="6"/>
      <c r="L26" s="7"/>
      <c r="M26" s="7"/>
      <c r="N26" s="6"/>
      <c r="O26" s="78">
        <f>H26</f>
        <v>276</v>
      </c>
      <c r="P26" s="69"/>
      <c r="BP26" s="4"/>
    </row>
    <row r="27" spans="1:68" x14ac:dyDescent="0.25">
      <c r="A27" s="57"/>
      <c r="B27" s="35" t="s">
        <v>34</v>
      </c>
      <c r="C27" s="6" t="s">
        <v>13</v>
      </c>
      <c r="D27" s="6"/>
      <c r="E27" s="6"/>
      <c r="F27" s="6"/>
      <c r="G27" s="6"/>
      <c r="H27" s="129">
        <v>0.35</v>
      </c>
      <c r="I27" s="6" t="s">
        <v>68</v>
      </c>
      <c r="J27" s="133">
        <v>752</v>
      </c>
      <c r="K27" s="6" t="s">
        <v>14</v>
      </c>
      <c r="L27" s="7"/>
      <c r="M27" s="7"/>
      <c r="N27" s="6"/>
      <c r="O27" s="78">
        <f>J27*H27</f>
        <v>263.2</v>
      </c>
      <c r="P27" s="69"/>
      <c r="BP27" s="4"/>
    </row>
    <row r="28" spans="1:68" x14ac:dyDescent="0.25">
      <c r="A28" s="57"/>
      <c r="B28" s="35" t="s">
        <v>35</v>
      </c>
      <c r="C28" s="6" t="s">
        <v>15</v>
      </c>
      <c r="D28" s="6"/>
      <c r="E28" s="6"/>
      <c r="F28" s="6"/>
      <c r="G28" s="6"/>
      <c r="H28" s="129">
        <v>0.35</v>
      </c>
      <c r="I28" s="6" t="s">
        <v>68</v>
      </c>
      <c r="J28" s="133">
        <v>1028</v>
      </c>
      <c r="K28" s="6" t="s">
        <v>14</v>
      </c>
      <c r="L28" s="7"/>
      <c r="M28" s="7"/>
      <c r="N28" s="6"/>
      <c r="O28" s="78">
        <f>J28*H28</f>
        <v>359.79999999999995</v>
      </c>
      <c r="P28" s="69"/>
      <c r="BP28" s="4"/>
    </row>
    <row r="29" spans="1:68" x14ac:dyDescent="0.25">
      <c r="A29" s="57"/>
      <c r="B29" s="35" t="s">
        <v>36</v>
      </c>
      <c r="C29" s="6" t="s">
        <v>26</v>
      </c>
      <c r="D29" s="6"/>
      <c r="E29" s="6"/>
      <c r="F29" s="6"/>
      <c r="G29" s="6"/>
      <c r="H29" s="131">
        <v>25</v>
      </c>
      <c r="I29" s="6"/>
      <c r="J29" s="7"/>
      <c r="K29" s="6"/>
      <c r="L29" s="7"/>
      <c r="M29" s="7"/>
      <c r="N29" s="6"/>
      <c r="O29" s="78">
        <f>SUM(H29)</f>
        <v>25</v>
      </c>
      <c r="P29" s="69"/>
      <c r="BP29" s="4"/>
    </row>
    <row r="30" spans="1:68" x14ac:dyDescent="0.25">
      <c r="A30" s="57"/>
      <c r="B30" s="35" t="s">
        <v>37</v>
      </c>
      <c r="C30" s="6" t="s">
        <v>16</v>
      </c>
      <c r="D30" s="6"/>
      <c r="E30" s="6"/>
      <c r="F30" s="6"/>
      <c r="G30" s="6"/>
      <c r="H30" s="131">
        <v>40</v>
      </c>
      <c r="I30" s="6"/>
      <c r="J30" s="7"/>
      <c r="K30" s="6"/>
      <c r="L30" s="7"/>
      <c r="M30" s="7"/>
      <c r="N30" s="6"/>
      <c r="O30" s="78">
        <f>H30</f>
        <v>40</v>
      </c>
      <c r="P30" s="69"/>
      <c r="BP30" s="4"/>
    </row>
    <row r="31" spans="1:68" s="4" customFormat="1" x14ac:dyDescent="0.25">
      <c r="A31" s="57"/>
      <c r="B31" s="35" t="s">
        <v>38</v>
      </c>
      <c r="C31" s="6" t="s">
        <v>19</v>
      </c>
      <c r="D31" s="6"/>
      <c r="E31" s="6"/>
      <c r="F31" s="6"/>
      <c r="G31" s="6"/>
      <c r="H31" s="131">
        <v>8</v>
      </c>
      <c r="I31" s="6"/>
      <c r="J31" s="7"/>
      <c r="K31" s="6" t="s">
        <v>70</v>
      </c>
      <c r="L31" s="7"/>
      <c r="M31" s="7"/>
      <c r="N31" s="6"/>
      <c r="O31" s="78">
        <f>(360-H44)*H31</f>
        <v>1280</v>
      </c>
      <c r="P31" s="69"/>
    </row>
    <row r="32" spans="1:68" s="4" customFormat="1" x14ac:dyDescent="0.25">
      <c r="A32" s="57"/>
      <c r="B32" s="54" t="s">
        <v>73</v>
      </c>
      <c r="C32" s="41" t="s">
        <v>52</v>
      </c>
      <c r="D32" s="41"/>
      <c r="E32" s="41"/>
      <c r="F32" s="41"/>
      <c r="G32" s="41"/>
      <c r="H32" s="42"/>
      <c r="I32" s="41"/>
      <c r="J32" s="43"/>
      <c r="K32" s="41"/>
      <c r="L32" s="42"/>
      <c r="M32" s="42"/>
      <c r="N32" s="41"/>
      <c r="O32" s="79">
        <f>SUM(O24:O31)</f>
        <v>4142.75</v>
      </c>
      <c r="P32" s="71"/>
    </row>
    <row r="33" spans="1:16" x14ac:dyDescent="0.25">
      <c r="A33" s="59"/>
      <c r="B33" s="87"/>
      <c r="C33" s="9"/>
      <c r="D33" s="9"/>
      <c r="E33" s="9"/>
      <c r="F33" s="9"/>
      <c r="G33" s="9"/>
      <c r="H33" s="27"/>
      <c r="I33" s="9"/>
      <c r="J33" s="97"/>
      <c r="K33" s="9"/>
      <c r="L33" s="27"/>
      <c r="M33" s="27"/>
      <c r="N33" s="9"/>
      <c r="O33" s="90"/>
      <c r="P33" s="98"/>
    </row>
    <row r="34" spans="1:16" x14ac:dyDescent="0.25">
      <c r="A34" s="57"/>
      <c r="B34" s="4"/>
      <c r="C34" s="6"/>
      <c r="D34" s="6"/>
      <c r="E34" s="6"/>
      <c r="F34" s="6"/>
      <c r="G34" s="6"/>
      <c r="H34" s="7"/>
      <c r="I34" s="6"/>
      <c r="J34" s="34"/>
      <c r="K34" s="6"/>
      <c r="L34" s="7"/>
      <c r="M34" s="7"/>
      <c r="N34" s="6"/>
      <c r="O34" s="78"/>
      <c r="P34" s="71"/>
    </row>
    <row r="35" spans="1:16" ht="12.75" customHeight="1" x14ac:dyDescent="0.25">
      <c r="A35" s="57"/>
      <c r="B35" s="36" t="s">
        <v>29</v>
      </c>
      <c r="C35" s="5" t="s">
        <v>25</v>
      </c>
      <c r="D35" s="6"/>
      <c r="E35" s="6"/>
      <c r="F35" s="6"/>
      <c r="G35" s="6"/>
      <c r="H35" s="7"/>
      <c r="I35" s="6"/>
      <c r="J35" s="34"/>
      <c r="K35" s="6"/>
      <c r="L35" s="7"/>
      <c r="M35" s="7"/>
      <c r="N35" s="6"/>
      <c r="O35" s="78"/>
      <c r="P35" s="71"/>
    </row>
    <row r="36" spans="1:16" ht="12.75" customHeight="1" x14ac:dyDescent="0.25">
      <c r="A36" s="57"/>
      <c r="B36" s="35" t="s">
        <v>40</v>
      </c>
      <c r="C36" s="6" t="s">
        <v>27</v>
      </c>
      <c r="D36" s="6"/>
      <c r="E36" s="6"/>
      <c r="F36" s="6"/>
      <c r="G36" s="6"/>
      <c r="H36" s="129">
        <v>0.02</v>
      </c>
      <c r="I36" s="6"/>
      <c r="J36" s="34"/>
      <c r="K36" s="6"/>
      <c r="L36" s="7"/>
      <c r="M36" s="7"/>
      <c r="N36" s="6"/>
      <c r="O36" s="78">
        <f>N12*H36</f>
        <v>320</v>
      </c>
      <c r="P36" s="71"/>
    </row>
    <row r="37" spans="1:16" x14ac:dyDescent="0.25">
      <c r="A37" s="57"/>
      <c r="B37" s="35" t="s">
        <v>41</v>
      </c>
      <c r="C37" s="6" t="s">
        <v>17</v>
      </c>
      <c r="D37" s="6"/>
      <c r="E37" s="6"/>
      <c r="F37" s="6"/>
      <c r="G37" s="6"/>
      <c r="H37" s="131">
        <v>500</v>
      </c>
      <c r="I37" s="6"/>
      <c r="J37" s="7"/>
      <c r="K37" s="6" t="s">
        <v>47</v>
      </c>
      <c r="L37" s="7"/>
      <c r="M37" s="7"/>
      <c r="N37" s="6"/>
      <c r="O37" s="78">
        <f>H37/30000*10000</f>
        <v>166.66666666666666</v>
      </c>
      <c r="P37" s="69"/>
    </row>
    <row r="38" spans="1:16" x14ac:dyDescent="0.25">
      <c r="A38" s="57"/>
      <c r="B38" s="35" t="s">
        <v>42</v>
      </c>
      <c r="C38" s="6" t="s">
        <v>18</v>
      </c>
      <c r="D38" s="6"/>
      <c r="E38" s="6"/>
      <c r="F38" s="6"/>
      <c r="G38" s="6"/>
      <c r="H38" s="131">
        <v>450</v>
      </c>
      <c r="I38" s="6"/>
      <c r="J38" s="7"/>
      <c r="K38" s="6"/>
      <c r="L38" s="7"/>
      <c r="M38" s="7"/>
      <c r="N38" s="6"/>
      <c r="O38" s="78">
        <f>H38</f>
        <v>450</v>
      </c>
      <c r="P38" s="69"/>
    </row>
    <row r="39" spans="1:16" x14ac:dyDescent="0.25">
      <c r="A39" s="57"/>
      <c r="B39" s="54" t="s">
        <v>74</v>
      </c>
      <c r="C39" s="41" t="s">
        <v>53</v>
      </c>
      <c r="D39" s="41"/>
      <c r="E39" s="41"/>
      <c r="F39" s="41"/>
      <c r="G39" s="41"/>
      <c r="H39" s="42"/>
      <c r="I39" s="41"/>
      <c r="J39" s="42"/>
      <c r="K39" s="41"/>
      <c r="L39" s="42"/>
      <c r="M39" s="42"/>
      <c r="N39" s="41"/>
      <c r="O39" s="79">
        <f>SUM(O36:O38)</f>
        <v>936.66666666666663</v>
      </c>
      <c r="P39" s="69"/>
    </row>
    <row r="40" spans="1:16" x14ac:dyDescent="0.25">
      <c r="A40" s="59"/>
      <c r="B40" s="87"/>
      <c r="C40" s="9"/>
      <c r="D40" s="9"/>
      <c r="E40" s="9"/>
      <c r="F40" s="9"/>
      <c r="G40" s="9"/>
      <c r="H40" s="27"/>
      <c r="I40" s="9"/>
      <c r="J40" s="27"/>
      <c r="K40" s="9"/>
      <c r="L40" s="27"/>
      <c r="M40" s="27"/>
      <c r="N40" s="9"/>
      <c r="O40" s="90"/>
      <c r="P40" s="70"/>
    </row>
    <row r="41" spans="1:16" x14ac:dyDescent="0.25">
      <c r="A41" s="57"/>
      <c r="B41" s="35"/>
      <c r="C41" s="6"/>
      <c r="D41" s="6"/>
      <c r="E41" s="6"/>
      <c r="F41" s="6"/>
      <c r="G41" s="6"/>
      <c r="H41" s="7"/>
      <c r="I41" s="6"/>
      <c r="J41" s="7"/>
      <c r="K41" s="6"/>
      <c r="L41" s="7"/>
      <c r="M41" s="7"/>
      <c r="N41" s="6"/>
      <c r="O41" s="78"/>
      <c r="P41" s="69"/>
    </row>
    <row r="42" spans="1:16" x14ac:dyDescent="0.25">
      <c r="A42" s="57"/>
      <c r="B42" s="36" t="s">
        <v>10</v>
      </c>
      <c r="C42" s="5" t="s">
        <v>31</v>
      </c>
      <c r="D42" s="6"/>
      <c r="E42" s="6"/>
      <c r="F42" s="6"/>
      <c r="G42" s="6"/>
      <c r="H42" s="7"/>
      <c r="I42" s="6"/>
      <c r="J42" s="7"/>
      <c r="K42" s="6"/>
      <c r="L42" s="7"/>
      <c r="M42" s="7"/>
      <c r="N42" s="6"/>
      <c r="O42" s="78"/>
      <c r="P42" s="69"/>
    </row>
    <row r="43" spans="1:16" x14ac:dyDescent="0.25">
      <c r="A43" s="57"/>
      <c r="B43" s="35" t="s">
        <v>54</v>
      </c>
      <c r="C43" s="6" t="s">
        <v>48</v>
      </c>
      <c r="D43" s="6"/>
      <c r="E43" s="6"/>
      <c r="F43" s="6"/>
      <c r="G43" s="6"/>
      <c r="H43" s="130">
        <v>60</v>
      </c>
      <c r="I43" s="6"/>
      <c r="J43" s="7"/>
      <c r="K43" s="6"/>
      <c r="L43" s="7"/>
      <c r="M43" s="7"/>
      <c r="N43" s="6"/>
      <c r="O43" s="78"/>
      <c r="P43" s="69"/>
    </row>
    <row r="44" spans="1:16" x14ac:dyDescent="0.25">
      <c r="A44" s="57"/>
      <c r="B44" s="35" t="s">
        <v>55</v>
      </c>
      <c r="C44" s="6" t="s">
        <v>20</v>
      </c>
      <c r="D44" s="6"/>
      <c r="E44" s="6"/>
      <c r="F44" s="6"/>
      <c r="G44" s="6"/>
      <c r="H44" s="130">
        <v>200</v>
      </c>
      <c r="I44" s="86" t="s">
        <v>71</v>
      </c>
      <c r="J44" s="84">
        <f>H44/360</f>
        <v>0.55555555555555558</v>
      </c>
      <c r="K44" s="6"/>
      <c r="L44" s="7"/>
      <c r="M44" s="7"/>
      <c r="N44" s="6"/>
      <c r="O44" s="78"/>
      <c r="P44" s="69"/>
    </row>
    <row r="45" spans="1:16" x14ac:dyDescent="0.25">
      <c r="A45" s="57"/>
      <c r="B45" s="35" t="s">
        <v>56</v>
      </c>
      <c r="C45" s="6" t="s">
        <v>30</v>
      </c>
      <c r="D45" s="6"/>
      <c r="E45" s="6"/>
      <c r="F45" s="6"/>
      <c r="G45" s="4"/>
      <c r="H45" s="141">
        <v>10</v>
      </c>
      <c r="I45" s="6"/>
      <c r="J45" s="133">
        <v>95</v>
      </c>
      <c r="K45" s="46" t="s">
        <v>66</v>
      </c>
      <c r="L45" s="4"/>
      <c r="M45" s="138">
        <f>SUM(H45/60*J45)</f>
        <v>15.833333333333332</v>
      </c>
      <c r="N45" s="4" t="s">
        <v>67</v>
      </c>
      <c r="O45" s="78">
        <f>H45/60*J45*H43</f>
        <v>949.99999999999989</v>
      </c>
      <c r="P45" s="69"/>
    </row>
    <row r="46" spans="1:16" x14ac:dyDescent="0.25">
      <c r="A46" s="57"/>
      <c r="B46" s="35" t="s">
        <v>57</v>
      </c>
      <c r="C46" s="6" t="s">
        <v>58</v>
      </c>
      <c r="D46" s="6"/>
      <c r="E46" s="6"/>
      <c r="F46" s="6"/>
      <c r="G46" s="4"/>
      <c r="H46" s="141">
        <v>30</v>
      </c>
      <c r="I46" s="6"/>
      <c r="J46" s="133">
        <v>95</v>
      </c>
      <c r="K46" s="46" t="s">
        <v>66</v>
      </c>
      <c r="L46" s="4"/>
      <c r="M46" s="139">
        <f>SUM(H46/60*J46)</f>
        <v>47.5</v>
      </c>
      <c r="N46" s="4" t="s">
        <v>67</v>
      </c>
      <c r="O46" s="78">
        <f>H46/60*J46*H43</f>
        <v>2850</v>
      </c>
      <c r="P46" s="69"/>
    </row>
    <row r="47" spans="1:16" x14ac:dyDescent="0.25">
      <c r="A47" s="57"/>
      <c r="B47" s="54" t="s">
        <v>75</v>
      </c>
      <c r="C47" s="41" t="s">
        <v>59</v>
      </c>
      <c r="D47" s="41"/>
      <c r="E47" s="41"/>
      <c r="F47" s="41"/>
      <c r="G47" s="41"/>
      <c r="H47" s="42"/>
      <c r="I47" s="41"/>
      <c r="J47" s="42"/>
      <c r="K47" s="41"/>
      <c r="L47" s="42"/>
      <c r="M47" s="32"/>
      <c r="N47" s="44"/>
      <c r="O47" s="79">
        <f>SUM(O45:O46)</f>
        <v>3800</v>
      </c>
      <c r="P47" s="69"/>
    </row>
    <row r="48" spans="1:16" x14ac:dyDescent="0.25">
      <c r="A48" s="59"/>
      <c r="B48" s="87"/>
      <c r="C48" s="9"/>
      <c r="D48" s="9"/>
      <c r="E48" s="9"/>
      <c r="F48" s="9"/>
      <c r="G48" s="9"/>
      <c r="H48" s="27"/>
      <c r="I48" s="9"/>
      <c r="J48" s="27"/>
      <c r="K48" s="9"/>
      <c r="L48" s="27"/>
      <c r="M48" s="88"/>
      <c r="N48" s="89"/>
      <c r="O48" s="90"/>
      <c r="P48" s="70"/>
    </row>
    <row r="49" spans="1:68" x14ac:dyDescent="0.25">
      <c r="A49" s="57"/>
      <c r="B49" s="54"/>
      <c r="C49" s="4"/>
      <c r="D49" s="4"/>
      <c r="E49" s="4"/>
      <c r="F49" s="4"/>
      <c r="G49" s="4"/>
      <c r="H49" s="4"/>
      <c r="I49" s="4"/>
      <c r="J49" s="13"/>
      <c r="K49" s="4"/>
      <c r="L49" s="13"/>
      <c r="M49" s="13"/>
      <c r="N49" s="4"/>
      <c r="O49" s="11"/>
      <c r="P49" s="69"/>
      <c r="BP49" s="4"/>
    </row>
    <row r="50" spans="1:68" x14ac:dyDescent="0.25">
      <c r="A50" s="57"/>
      <c r="B50" s="36" t="s">
        <v>11</v>
      </c>
      <c r="C50" s="5" t="s">
        <v>62</v>
      </c>
      <c r="D50" s="6"/>
      <c r="E50" s="6"/>
      <c r="F50" s="6"/>
      <c r="G50" s="6"/>
      <c r="H50" s="6"/>
      <c r="I50" s="6"/>
      <c r="J50" s="7"/>
      <c r="K50" s="6"/>
      <c r="L50" s="7"/>
      <c r="M50" s="7"/>
      <c r="N50" s="6"/>
      <c r="O50" s="8"/>
      <c r="P50" s="69"/>
      <c r="BP50" s="4"/>
    </row>
    <row r="51" spans="1:68" x14ac:dyDescent="0.25">
      <c r="A51" s="57"/>
      <c r="B51" s="35" t="s">
        <v>43</v>
      </c>
      <c r="C51" s="6" t="s">
        <v>61</v>
      </c>
      <c r="D51" s="6"/>
      <c r="E51" s="6"/>
      <c r="F51" s="6"/>
      <c r="G51" s="6"/>
      <c r="H51" s="6"/>
      <c r="I51" s="6"/>
      <c r="J51" s="7"/>
      <c r="K51" s="6"/>
      <c r="L51" s="7"/>
      <c r="M51" s="7"/>
      <c r="N51" s="6"/>
      <c r="O51" s="78">
        <f>SUM(O32)</f>
        <v>4142.75</v>
      </c>
      <c r="P51" s="69"/>
      <c r="BP51" s="4"/>
    </row>
    <row r="52" spans="1:68" x14ac:dyDescent="0.25">
      <c r="A52" s="57"/>
      <c r="B52" s="35" t="s">
        <v>44</v>
      </c>
      <c r="C52" s="6" t="s">
        <v>81</v>
      </c>
      <c r="D52" s="6"/>
      <c r="E52" s="6"/>
      <c r="F52" s="6"/>
      <c r="G52" s="6"/>
      <c r="H52" s="6"/>
      <c r="I52" s="6"/>
      <c r="J52" s="7"/>
      <c r="K52" s="6"/>
      <c r="L52" s="7"/>
      <c r="M52" s="7"/>
      <c r="N52" s="6"/>
      <c r="O52" s="78"/>
      <c r="P52" s="69"/>
      <c r="BP52" s="4"/>
    </row>
    <row r="53" spans="1:68" x14ac:dyDescent="0.25">
      <c r="A53" s="57"/>
      <c r="B53" s="35"/>
      <c r="C53" s="6" t="s">
        <v>60</v>
      </c>
      <c r="D53" s="6"/>
      <c r="E53" s="6"/>
      <c r="F53" s="107"/>
      <c r="G53" s="6"/>
      <c r="H53" s="6"/>
      <c r="I53" s="6"/>
      <c r="J53" s="7"/>
      <c r="K53" s="6"/>
      <c r="L53" s="7"/>
      <c r="M53" s="7"/>
      <c r="N53" s="6"/>
      <c r="O53" s="78">
        <f>SUM(O39*N13/10000)</f>
        <v>1124</v>
      </c>
      <c r="P53" s="69"/>
      <c r="BP53" s="4"/>
    </row>
    <row r="54" spans="1:68" x14ac:dyDescent="0.25">
      <c r="A54" s="57"/>
      <c r="B54" s="108" t="s">
        <v>72</v>
      </c>
      <c r="C54" s="6" t="s">
        <v>63</v>
      </c>
      <c r="D54" s="6"/>
      <c r="E54" s="6"/>
      <c r="F54" s="6"/>
      <c r="G54" s="6"/>
      <c r="H54" s="6"/>
      <c r="I54" s="6"/>
      <c r="J54" s="7"/>
      <c r="K54" s="6"/>
      <c r="L54" s="7"/>
      <c r="M54" s="7"/>
      <c r="N54" s="6"/>
      <c r="O54" s="78">
        <f>SUM(O47)</f>
        <v>3800</v>
      </c>
      <c r="P54" s="69"/>
      <c r="BP54" s="4"/>
    </row>
    <row r="55" spans="1:68" x14ac:dyDescent="0.25">
      <c r="A55" s="57"/>
      <c r="B55" s="36" t="s">
        <v>76</v>
      </c>
      <c r="C55" s="109" t="s">
        <v>45</v>
      </c>
      <c r="D55" s="109"/>
      <c r="E55" s="109"/>
      <c r="F55" s="109"/>
      <c r="G55" s="109"/>
      <c r="H55" s="42"/>
      <c r="I55" s="41"/>
      <c r="J55" s="43"/>
      <c r="K55" s="41"/>
      <c r="L55" s="42"/>
      <c r="M55" s="42"/>
      <c r="N55" s="41"/>
      <c r="O55" s="101">
        <f>SUM(O50:O54)</f>
        <v>9066.75</v>
      </c>
      <c r="P55" s="69"/>
      <c r="BP55" s="4"/>
    </row>
    <row r="56" spans="1:68" x14ac:dyDescent="0.25">
      <c r="A56" s="59"/>
      <c r="B56" s="26"/>
      <c r="C56" s="9"/>
      <c r="D56" s="9"/>
      <c r="E56" s="9"/>
      <c r="F56" s="9"/>
      <c r="G56" s="9"/>
      <c r="H56" s="9"/>
      <c r="I56" s="9"/>
      <c r="J56" s="27"/>
      <c r="K56" s="9"/>
      <c r="L56" s="27"/>
      <c r="M56" s="27"/>
      <c r="N56" s="9"/>
      <c r="O56" s="102"/>
      <c r="P56" s="70"/>
      <c r="BP56" s="4"/>
    </row>
    <row r="57" spans="1:68" x14ac:dyDescent="0.25">
      <c r="A57" s="57"/>
      <c r="B57" s="35"/>
      <c r="C57" s="6"/>
      <c r="D57" s="6"/>
      <c r="E57" s="6"/>
      <c r="F57" s="6"/>
      <c r="G57" s="6"/>
      <c r="H57" s="6"/>
      <c r="I57" s="6"/>
      <c r="J57" s="7"/>
      <c r="K57" s="6"/>
      <c r="L57" s="7"/>
      <c r="M57" s="7"/>
      <c r="N57" s="6"/>
      <c r="O57" s="100"/>
      <c r="P57" s="69"/>
      <c r="BP57" s="4"/>
    </row>
    <row r="58" spans="1:68" x14ac:dyDescent="0.25">
      <c r="A58" s="57"/>
      <c r="B58" s="118">
        <v>2.5</v>
      </c>
      <c r="C58" s="5" t="s">
        <v>77</v>
      </c>
      <c r="D58" s="110"/>
      <c r="E58" s="110"/>
      <c r="F58" s="110"/>
      <c r="G58" s="110"/>
      <c r="H58" s="110"/>
      <c r="I58" s="111"/>
      <c r="J58" s="110"/>
      <c r="K58" s="111"/>
      <c r="L58" s="111"/>
      <c r="M58" s="110"/>
      <c r="N58" s="112"/>
      <c r="O58" s="14"/>
      <c r="P58" s="69"/>
      <c r="BP58" s="4"/>
    </row>
    <row r="59" spans="1:68" s="4" customFormat="1" x14ac:dyDescent="0.25">
      <c r="A59" s="57"/>
      <c r="B59" s="35" t="s">
        <v>65</v>
      </c>
      <c r="C59" s="6" t="s">
        <v>21</v>
      </c>
      <c r="D59" s="6"/>
      <c r="E59" s="6"/>
      <c r="F59" s="6"/>
      <c r="G59" s="6"/>
      <c r="J59" s="134">
        <v>0.1</v>
      </c>
      <c r="K59" s="6"/>
      <c r="L59" s="7"/>
      <c r="M59" s="7"/>
      <c r="N59" s="6"/>
      <c r="O59" s="100">
        <f>O55*J59</f>
        <v>906.67500000000007</v>
      </c>
      <c r="P59" s="71"/>
    </row>
    <row r="60" spans="1:68" s="4" customFormat="1" x14ac:dyDescent="0.25">
      <c r="A60" s="59"/>
      <c r="B60" s="26"/>
      <c r="C60" s="9"/>
      <c r="D60" s="9"/>
      <c r="E60" s="9"/>
      <c r="F60" s="9"/>
      <c r="G60" s="9"/>
      <c r="H60" s="91"/>
      <c r="I60" s="91"/>
      <c r="J60" s="99"/>
      <c r="K60" s="9"/>
      <c r="L60" s="27"/>
      <c r="M60" s="27"/>
      <c r="N60" s="9"/>
      <c r="O60" s="102"/>
      <c r="P60" s="98"/>
    </row>
    <row r="61" spans="1:68" s="4" customFormat="1" x14ac:dyDescent="0.25">
      <c r="A61" s="57"/>
      <c r="B61" s="35"/>
      <c r="C61" s="6"/>
      <c r="D61" s="6"/>
      <c r="E61" s="6"/>
      <c r="F61" s="6"/>
      <c r="G61" s="6"/>
      <c r="J61" s="96"/>
      <c r="K61" s="6"/>
      <c r="L61" s="7"/>
      <c r="M61" s="7"/>
      <c r="N61" s="6"/>
      <c r="O61" s="100"/>
      <c r="P61" s="71"/>
    </row>
    <row r="62" spans="1:68" s="39" customFormat="1" ht="12.75" customHeight="1" thickBot="1" x14ac:dyDescent="0.3">
      <c r="A62" s="58"/>
      <c r="B62" s="132">
        <v>2.6</v>
      </c>
      <c r="C62" s="104" t="s">
        <v>78</v>
      </c>
      <c r="D62" s="104"/>
      <c r="E62" s="104"/>
      <c r="F62" s="104"/>
      <c r="G62" s="104"/>
      <c r="H62" s="105"/>
      <c r="I62" s="104"/>
      <c r="J62" s="105"/>
      <c r="K62" s="104"/>
      <c r="L62" s="105"/>
      <c r="M62" s="105"/>
      <c r="N62" s="104"/>
      <c r="O62" s="106">
        <f>SUM(O55:O59)</f>
        <v>9973.4249999999993</v>
      </c>
      <c r="P62" s="72"/>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row>
    <row r="63" spans="1:68" s="39" customFormat="1" ht="7.5" customHeight="1" thickTop="1" x14ac:dyDescent="0.25">
      <c r="A63" s="67"/>
      <c r="B63" s="47"/>
      <c r="C63" s="66"/>
      <c r="D63" s="47"/>
      <c r="E63" s="47"/>
      <c r="F63" s="47"/>
      <c r="G63" s="47"/>
      <c r="H63" s="48"/>
      <c r="I63" s="47"/>
      <c r="J63" s="48"/>
      <c r="K63" s="47"/>
      <c r="L63" s="48"/>
      <c r="M63" s="48"/>
      <c r="N63" s="47"/>
      <c r="O63" s="80"/>
      <c r="P63" s="73"/>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row>
    <row r="64" spans="1:68" s="39" customFormat="1" ht="7.5" customHeight="1" x14ac:dyDescent="0.25">
      <c r="A64" s="16"/>
      <c r="B64" s="12"/>
      <c r="C64" s="16"/>
      <c r="D64" s="12"/>
      <c r="E64" s="12"/>
      <c r="F64" s="12"/>
      <c r="G64" s="12"/>
      <c r="H64" s="103"/>
      <c r="I64" s="12"/>
      <c r="J64" s="103"/>
      <c r="K64" s="12"/>
      <c r="L64" s="103"/>
      <c r="M64" s="103"/>
      <c r="N64" s="12"/>
      <c r="O64" s="114"/>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row>
    <row r="65" spans="1:68" s="39" customFormat="1" ht="7.5" customHeight="1" x14ac:dyDescent="0.25">
      <c r="A65" s="16"/>
      <c r="B65" s="12"/>
      <c r="C65" s="16"/>
      <c r="D65" s="12"/>
      <c r="E65" s="12"/>
      <c r="F65" s="12"/>
      <c r="G65" s="12"/>
      <c r="H65" s="103"/>
      <c r="I65" s="12"/>
      <c r="J65" s="103"/>
      <c r="K65" s="12"/>
      <c r="L65" s="103"/>
      <c r="M65" s="103"/>
      <c r="N65" s="12"/>
      <c r="O65" s="114"/>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row>
    <row r="66" spans="1:68" s="39" customFormat="1" x14ac:dyDescent="0.25">
      <c r="A66" s="16"/>
      <c r="B66" s="40"/>
      <c r="C66" s="16"/>
      <c r="D66" s="16"/>
      <c r="E66" s="16"/>
      <c r="F66" s="16"/>
      <c r="G66" s="16"/>
      <c r="H66" s="13"/>
      <c r="I66" s="16"/>
      <c r="J66" s="13"/>
      <c r="K66" s="16"/>
      <c r="L66" s="13"/>
      <c r="M66" s="13"/>
      <c r="N66" s="16"/>
      <c r="O66" s="15"/>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row>
    <row r="67" spans="1:68" s="39" customFormat="1" ht="3.75" customHeight="1" x14ac:dyDescent="0.25">
      <c r="A67" s="64"/>
      <c r="B67" s="65"/>
      <c r="C67" s="63"/>
      <c r="D67" s="63"/>
      <c r="E67" s="63"/>
      <c r="F67" s="63"/>
      <c r="G67" s="63"/>
      <c r="H67" s="29"/>
      <c r="I67" s="63"/>
      <c r="J67" s="29"/>
      <c r="K67" s="63"/>
      <c r="L67" s="29"/>
      <c r="M67" s="29"/>
      <c r="N67" s="63"/>
      <c r="O67" s="81"/>
      <c r="P67" s="74"/>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row>
    <row r="68" spans="1:68" ht="16.8" x14ac:dyDescent="0.3">
      <c r="A68" s="57"/>
      <c r="B68" s="94" t="s">
        <v>64</v>
      </c>
      <c r="C68" s="93" t="s">
        <v>46</v>
      </c>
      <c r="D68" s="4"/>
      <c r="E68" s="4"/>
      <c r="F68" s="4"/>
      <c r="G68" s="4"/>
      <c r="H68" s="4"/>
      <c r="I68" s="4"/>
      <c r="J68" s="13"/>
      <c r="K68" s="4"/>
      <c r="L68" s="13"/>
      <c r="M68" s="13"/>
      <c r="N68" s="4"/>
      <c r="O68" s="11"/>
      <c r="P68" s="69"/>
      <c r="BP68" s="4"/>
    </row>
    <row r="69" spans="1:68" x14ac:dyDescent="0.25">
      <c r="A69" s="57"/>
      <c r="B69" s="53"/>
      <c r="C69" s="5"/>
      <c r="D69" s="4"/>
      <c r="E69" s="4"/>
      <c r="F69" s="4"/>
      <c r="G69" s="4"/>
      <c r="H69" s="4"/>
      <c r="I69" s="4"/>
      <c r="J69" s="13"/>
      <c r="K69" s="4"/>
      <c r="L69" s="13"/>
      <c r="M69" s="13"/>
      <c r="N69" s="4"/>
      <c r="O69" s="11"/>
      <c r="P69" s="69"/>
      <c r="BP69" s="4"/>
    </row>
    <row r="70" spans="1:68" ht="15.6" x14ac:dyDescent="0.3">
      <c r="A70" s="57"/>
      <c r="B70" s="17" t="s">
        <v>22</v>
      </c>
      <c r="C70" s="14"/>
      <c r="D70" s="17"/>
      <c r="E70" s="17"/>
      <c r="F70" s="17"/>
      <c r="G70" s="17"/>
      <c r="H70" s="18"/>
      <c r="I70" s="17"/>
      <c r="J70" s="85" t="s">
        <v>69</v>
      </c>
      <c r="K70" s="20">
        <f>N13/H44</f>
        <v>60</v>
      </c>
      <c r="L70" s="19" t="s">
        <v>84</v>
      </c>
      <c r="M70" s="14"/>
      <c r="N70" s="14"/>
      <c r="O70" s="21">
        <f>O62/H44</f>
        <v>49.867124999999994</v>
      </c>
      <c r="P70" s="69"/>
      <c r="BP70" s="4"/>
    </row>
    <row r="71" spans="1:68" ht="15.6" x14ac:dyDescent="0.3">
      <c r="A71" s="57"/>
      <c r="B71" s="22" t="s">
        <v>49</v>
      </c>
      <c r="C71" s="4"/>
      <c r="D71" s="22"/>
      <c r="E71" s="22"/>
      <c r="F71" s="22"/>
      <c r="G71" s="22"/>
      <c r="H71" s="22"/>
      <c r="I71" s="22"/>
      <c r="J71" s="23"/>
      <c r="K71" s="22"/>
      <c r="L71" s="23"/>
      <c r="M71" s="23"/>
      <c r="N71" s="22"/>
      <c r="O71" s="24">
        <f>O62/N13</f>
        <v>0.83111874999999991</v>
      </c>
      <c r="P71" s="69"/>
      <c r="BP71" s="4"/>
    </row>
    <row r="72" spans="1:68" ht="15.6" x14ac:dyDescent="0.3">
      <c r="A72" s="57"/>
      <c r="B72" s="17" t="s">
        <v>85</v>
      </c>
      <c r="C72" s="14"/>
      <c r="D72" s="17"/>
      <c r="E72" s="17"/>
      <c r="F72" s="17"/>
      <c r="G72" s="17"/>
      <c r="H72" s="17"/>
      <c r="I72" s="17"/>
      <c r="J72" s="18"/>
      <c r="K72" s="17"/>
      <c r="L72" s="18"/>
      <c r="M72" s="18"/>
      <c r="N72" s="17"/>
      <c r="O72" s="21">
        <f>SUM(O62-M45-M46-O31)/N13</f>
        <v>0.71917430555555539</v>
      </c>
      <c r="P72" s="69"/>
      <c r="BP72" s="4"/>
    </row>
    <row r="73" spans="1:68" ht="15.6" x14ac:dyDescent="0.3">
      <c r="A73" s="60"/>
      <c r="B73" s="61"/>
      <c r="C73" s="6"/>
      <c r="D73" s="61"/>
      <c r="E73" s="61"/>
      <c r="F73" s="61"/>
      <c r="G73" s="61"/>
      <c r="H73" s="61"/>
      <c r="I73" s="61"/>
      <c r="J73" s="62"/>
      <c r="K73" s="61"/>
      <c r="L73" s="62"/>
      <c r="M73" s="62"/>
      <c r="N73" s="61"/>
      <c r="O73" s="82"/>
      <c r="P73" s="69"/>
      <c r="BP73" s="4"/>
    </row>
    <row r="74" spans="1:68" ht="5.0999999999999996" customHeight="1" x14ac:dyDescent="0.3">
      <c r="A74" s="59"/>
      <c r="B74" s="55"/>
      <c r="C74" s="45"/>
      <c r="D74" s="45"/>
      <c r="E74" s="45"/>
      <c r="F74" s="45"/>
      <c r="G74" s="45"/>
      <c r="H74" s="27"/>
      <c r="I74" s="9"/>
      <c r="J74" s="27"/>
      <c r="K74" s="9"/>
      <c r="L74" s="10"/>
      <c r="M74" s="10"/>
      <c r="N74" s="9"/>
      <c r="O74" s="83"/>
      <c r="P74" s="70"/>
      <c r="BP74" s="4"/>
    </row>
    <row r="75" spans="1:68" x14ac:dyDescent="0.25">
      <c r="N75" s="11"/>
    </row>
    <row r="76" spans="1:68" x14ac:dyDescent="0.25">
      <c r="N76" s="11"/>
    </row>
    <row r="77" spans="1:68" x14ac:dyDescent="0.25">
      <c r="N77" s="11"/>
    </row>
    <row r="78" spans="1:68" x14ac:dyDescent="0.25">
      <c r="N78" s="11"/>
    </row>
    <row r="79" spans="1:68" x14ac:dyDescent="0.25">
      <c r="N79" s="11"/>
    </row>
    <row r="80" spans="1:68" x14ac:dyDescent="0.25">
      <c r="N80" s="11"/>
    </row>
    <row r="81" spans="14:14" x14ac:dyDescent="0.25">
      <c r="N81" s="11"/>
    </row>
    <row r="82" spans="14:14" x14ac:dyDescent="0.25">
      <c r="N82" s="11"/>
    </row>
  </sheetData>
  <mergeCells count="10">
    <mergeCell ref="C25:G25"/>
    <mergeCell ref="K11:M11"/>
    <mergeCell ref="K12:M12"/>
    <mergeCell ref="K13:M13"/>
    <mergeCell ref="C11:D11"/>
    <mergeCell ref="C12:D12"/>
    <mergeCell ref="C13:D13"/>
    <mergeCell ref="E13:G13"/>
    <mergeCell ref="E12:G12"/>
    <mergeCell ref="E11:G11"/>
  </mergeCells>
  <phoneticPr fontId="0" type="noConversion"/>
  <pageMargins left="0.78740157499999996" right="0.78740157499999996" top="0.984251969" bottom="0.984251969" header="0.4921259845" footer="0.4921259845"/>
  <pageSetup paperSize="9" scale="6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BP82"/>
  <sheetViews>
    <sheetView showGridLines="0" tabSelected="1" zoomScale="80" workbookViewId="0">
      <selection activeCell="J59" sqref="J59"/>
    </sheetView>
  </sheetViews>
  <sheetFormatPr baseColWidth="10" defaultRowHeight="13.2" x14ac:dyDescent="0.25"/>
  <cols>
    <col min="1" max="1" width="1.88671875" style="25" customWidth="1"/>
    <col min="2" max="2" width="5.33203125" customWidth="1"/>
    <col min="3" max="3" width="4.6640625" customWidth="1"/>
    <col min="4" max="4" width="12.5546875" customWidth="1"/>
    <col min="5" max="6" width="5.88671875" customWidth="1"/>
    <col min="7" max="7" width="7.5546875" customWidth="1"/>
    <col min="8" max="8" width="13.33203125" customWidth="1"/>
    <col min="9" max="9" width="13.109375" style="2" customWidth="1"/>
    <col min="10" max="10" width="14" customWidth="1"/>
    <col min="11" max="11" width="4.88671875" style="2" customWidth="1"/>
    <col min="12" max="12" width="4" style="2" customWidth="1"/>
    <col min="13" max="13" width="17.88671875" customWidth="1"/>
    <col min="14" max="14" width="12" style="3" customWidth="1"/>
    <col min="15" max="15" width="12.88671875" style="4" customWidth="1"/>
    <col min="16" max="16" width="2" style="4" customWidth="1"/>
    <col min="17" max="67" width="11.44140625" style="4" customWidth="1"/>
  </cols>
  <sheetData>
    <row r="3" spans="1:68" s="123" customFormat="1" ht="39" customHeight="1" x14ac:dyDescent="0.4">
      <c r="A3" s="119" t="s">
        <v>86</v>
      </c>
      <c r="B3" s="120"/>
      <c r="C3" s="120"/>
      <c r="D3" s="120"/>
      <c r="E3" s="120"/>
      <c r="F3" s="120"/>
      <c r="G3" s="120"/>
      <c r="H3" s="120"/>
      <c r="I3" s="121"/>
      <c r="J3" s="120"/>
      <c r="K3" s="121"/>
      <c r="L3" s="122"/>
      <c r="N3" s="124"/>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row>
    <row r="4" spans="1:68" ht="59.25" customHeight="1" x14ac:dyDescent="0.3">
      <c r="A4" s="117"/>
      <c r="B4" s="4"/>
      <c r="C4" s="4"/>
      <c r="D4" s="4"/>
      <c r="E4" s="4"/>
      <c r="F4" s="4"/>
      <c r="G4" s="4"/>
      <c r="H4" s="4"/>
      <c r="I4" s="13"/>
      <c r="J4" s="4"/>
      <c r="K4" s="13"/>
    </row>
    <row r="5" spans="1:68" ht="15.6" x14ac:dyDescent="0.3">
      <c r="A5" s="125" t="s">
        <v>82</v>
      </c>
      <c r="B5" s="126"/>
      <c r="C5" s="126"/>
      <c r="D5" s="126"/>
      <c r="E5" s="126"/>
      <c r="F5" s="126"/>
      <c r="G5" s="126"/>
      <c r="L5" s="116"/>
      <c r="M5" s="4"/>
      <c r="N5" s="4"/>
      <c r="BL5"/>
      <c r="BM5"/>
      <c r="BN5"/>
      <c r="BO5"/>
    </row>
    <row r="6" spans="1:68" ht="15.6" x14ac:dyDescent="0.3">
      <c r="A6" s="1" t="s">
        <v>83</v>
      </c>
      <c r="L6" s="4"/>
      <c r="M6" s="4"/>
      <c r="N6" s="4"/>
      <c r="BJ6"/>
      <c r="BK6"/>
      <c r="BL6"/>
      <c r="BM6"/>
      <c r="BN6"/>
      <c r="BO6"/>
    </row>
    <row r="7" spans="1:68" x14ac:dyDescent="0.25">
      <c r="A7" s="54"/>
      <c r="B7" s="4"/>
      <c r="C7" s="4"/>
      <c r="D7" s="4"/>
      <c r="E7" s="4"/>
      <c r="F7" s="4"/>
      <c r="G7" s="4"/>
      <c r="H7" s="4"/>
      <c r="I7" s="13"/>
    </row>
    <row r="8" spans="1:68" ht="5.0999999999999996" customHeight="1" x14ac:dyDescent="0.25">
      <c r="A8" s="56"/>
      <c r="B8" s="51"/>
      <c r="C8" s="28"/>
      <c r="D8" s="28"/>
      <c r="E8" s="28"/>
      <c r="F8" s="28"/>
      <c r="G8" s="28"/>
      <c r="H8" s="28"/>
      <c r="I8" s="28"/>
      <c r="J8" s="29"/>
      <c r="K8" s="28"/>
      <c r="L8" s="29"/>
      <c r="M8" s="29"/>
      <c r="N8" s="28"/>
      <c r="O8" s="75"/>
      <c r="P8" s="68"/>
      <c r="BP8" s="4"/>
    </row>
    <row r="9" spans="1:68" ht="16.8" x14ac:dyDescent="0.3">
      <c r="A9" s="57"/>
      <c r="B9" s="92" t="s">
        <v>50</v>
      </c>
      <c r="C9" s="93" t="s">
        <v>0</v>
      </c>
      <c r="D9" s="5"/>
      <c r="E9" s="5"/>
      <c r="F9" s="5"/>
      <c r="H9" s="37"/>
      <c r="I9" s="37"/>
      <c r="J9" s="7"/>
      <c r="K9" s="6"/>
      <c r="L9" s="7"/>
      <c r="M9" s="7"/>
      <c r="N9" s="6"/>
      <c r="O9" s="8"/>
      <c r="P9" s="69"/>
      <c r="BP9" s="4"/>
    </row>
    <row r="10" spans="1:68" x14ac:dyDescent="0.25">
      <c r="A10" s="57"/>
      <c r="B10" s="36"/>
      <c r="C10" s="5"/>
      <c r="D10" s="5"/>
      <c r="E10" s="5"/>
      <c r="F10" s="5"/>
      <c r="G10" s="5"/>
      <c r="H10" s="6"/>
      <c r="I10" s="6"/>
      <c r="J10" s="7"/>
      <c r="K10" s="6"/>
      <c r="L10" s="7"/>
      <c r="M10" s="7"/>
      <c r="N10" s="4"/>
      <c r="O10" s="8"/>
      <c r="P10" s="69"/>
      <c r="BP10" s="4"/>
    </row>
    <row r="11" spans="1:68" ht="52.5" customHeight="1" x14ac:dyDescent="0.25">
      <c r="A11" s="57"/>
      <c r="B11" s="52" t="s">
        <v>1</v>
      </c>
      <c r="C11" s="146" t="s">
        <v>2</v>
      </c>
      <c r="D11" s="146"/>
      <c r="E11" s="148"/>
      <c r="F11" s="148"/>
      <c r="G11" s="148"/>
      <c r="H11" s="6"/>
      <c r="I11" s="6"/>
      <c r="J11" s="135" t="s">
        <v>87</v>
      </c>
      <c r="K11" s="144" t="s">
        <v>24</v>
      </c>
      <c r="L11" s="144"/>
      <c r="M11" s="144"/>
      <c r="N11" s="127"/>
      <c r="O11" s="11"/>
      <c r="P11" s="69"/>
      <c r="BP11" s="4"/>
    </row>
    <row r="12" spans="1:68" x14ac:dyDescent="0.25">
      <c r="A12" s="57"/>
      <c r="B12" s="52">
        <v>1.2</v>
      </c>
      <c r="C12" s="146" t="s">
        <v>4</v>
      </c>
      <c r="D12" s="146"/>
      <c r="E12" s="148"/>
      <c r="F12" s="148"/>
      <c r="G12" s="148"/>
      <c r="H12" s="37"/>
      <c r="I12" s="6"/>
      <c r="J12" s="136">
        <v>1.5</v>
      </c>
      <c r="K12" s="145" t="s">
        <v>28</v>
      </c>
      <c r="L12" s="145"/>
      <c r="M12" s="145"/>
      <c r="N12" s="128"/>
      <c r="O12" s="11"/>
      <c r="P12" s="69"/>
      <c r="BP12" s="4"/>
    </row>
    <row r="13" spans="1:68" ht="12.75" customHeight="1" x14ac:dyDescent="0.25">
      <c r="A13" s="57"/>
      <c r="B13" s="52" t="s">
        <v>6</v>
      </c>
      <c r="C13" s="146" t="s">
        <v>7</v>
      </c>
      <c r="D13" s="146"/>
      <c r="E13" s="147"/>
      <c r="F13" s="147"/>
      <c r="G13" s="147"/>
      <c r="H13" s="38"/>
      <c r="I13" s="6"/>
      <c r="J13" s="137">
        <v>1.6</v>
      </c>
      <c r="K13" s="144" t="s">
        <v>88</v>
      </c>
      <c r="L13" s="144"/>
      <c r="M13" s="144"/>
      <c r="N13" s="140"/>
      <c r="O13" s="11"/>
      <c r="P13" s="69"/>
      <c r="BP13" s="4"/>
    </row>
    <row r="14" spans="1:68" x14ac:dyDescent="0.25">
      <c r="A14" s="57"/>
      <c r="B14" s="35"/>
      <c r="C14" s="31"/>
      <c r="D14" s="31"/>
      <c r="E14" s="50"/>
      <c r="F14" s="50"/>
      <c r="G14" s="50"/>
      <c r="H14" s="38"/>
      <c r="I14" s="6"/>
      <c r="J14" s="30"/>
      <c r="K14" s="49"/>
      <c r="L14" s="49"/>
      <c r="M14" s="49"/>
      <c r="N14" s="49"/>
      <c r="O14" s="76"/>
      <c r="P14" s="69"/>
      <c r="BP14" s="4"/>
    </row>
    <row r="15" spans="1:68" ht="5.0999999999999996" customHeight="1" x14ac:dyDescent="0.25">
      <c r="A15" s="59"/>
      <c r="B15" s="26"/>
      <c r="C15" s="9"/>
      <c r="D15" s="9"/>
      <c r="E15" s="9"/>
      <c r="F15" s="9"/>
      <c r="G15" s="9"/>
      <c r="H15" s="10"/>
      <c r="I15" s="9"/>
      <c r="J15" s="27"/>
      <c r="K15" s="9"/>
      <c r="L15" s="27"/>
      <c r="M15" s="27"/>
      <c r="N15" s="9"/>
      <c r="O15" s="77"/>
      <c r="P15" s="70"/>
      <c r="BP15" s="4"/>
    </row>
    <row r="16" spans="1:68" ht="9.9" customHeight="1" x14ac:dyDescent="0.25">
      <c r="A16" s="4"/>
      <c r="B16" s="35"/>
      <c r="C16" s="6"/>
      <c r="D16" s="6"/>
      <c r="E16" s="6"/>
      <c r="F16" s="6"/>
      <c r="G16" s="6"/>
      <c r="H16" s="113"/>
      <c r="I16" s="6"/>
      <c r="J16" s="7"/>
      <c r="K16" s="6"/>
      <c r="L16" s="7"/>
      <c r="M16" s="7"/>
      <c r="N16" s="6"/>
      <c r="O16" s="8"/>
      <c r="BP16" s="4"/>
    </row>
    <row r="17" spans="1:68" ht="9.9" customHeight="1" x14ac:dyDescent="0.25">
      <c r="A17" s="4"/>
      <c r="B17" s="35"/>
      <c r="C17" s="6"/>
      <c r="D17" s="6"/>
      <c r="E17" s="6"/>
      <c r="F17" s="6"/>
      <c r="G17" s="6"/>
      <c r="H17" s="113"/>
      <c r="I17" s="6"/>
      <c r="J17" s="7"/>
      <c r="K17" s="6"/>
      <c r="L17" s="7"/>
      <c r="M17" s="7"/>
      <c r="N17" s="6"/>
      <c r="O17" s="8"/>
      <c r="BP17" s="4"/>
    </row>
    <row r="18" spans="1:68" ht="9.9" customHeight="1" x14ac:dyDescent="0.25">
      <c r="A18" s="4"/>
      <c r="B18" s="35"/>
      <c r="C18" s="6"/>
      <c r="D18" s="6"/>
      <c r="E18" s="6"/>
      <c r="F18" s="6"/>
      <c r="G18" s="6"/>
      <c r="H18" s="113"/>
      <c r="I18" s="6"/>
      <c r="J18" s="7"/>
      <c r="K18" s="6"/>
      <c r="L18" s="7"/>
      <c r="M18" s="7"/>
      <c r="N18" s="6"/>
      <c r="O18" s="8"/>
      <c r="BP18" s="4"/>
    </row>
    <row r="19" spans="1:68" ht="9.9" customHeight="1" x14ac:dyDescent="0.25">
      <c r="A19" s="4"/>
      <c r="B19" s="54"/>
      <c r="C19" s="4"/>
      <c r="D19" s="4"/>
      <c r="E19" s="4"/>
      <c r="F19" s="4"/>
      <c r="G19" s="4"/>
      <c r="H19" s="13"/>
      <c r="I19" s="4"/>
      <c r="J19" s="13"/>
      <c r="K19" s="4"/>
      <c r="L19" s="13"/>
      <c r="M19" s="13"/>
      <c r="N19" s="4"/>
      <c r="O19" s="11"/>
      <c r="BP19" s="4"/>
    </row>
    <row r="20" spans="1:68" ht="5.0999999999999996" customHeight="1" x14ac:dyDescent="0.25">
      <c r="A20" s="56"/>
      <c r="B20" s="51"/>
      <c r="C20" s="28"/>
      <c r="D20" s="28"/>
      <c r="E20" s="28"/>
      <c r="F20" s="28"/>
      <c r="G20" s="28"/>
      <c r="H20" s="29"/>
      <c r="I20" s="28"/>
      <c r="J20" s="29"/>
      <c r="K20" s="28"/>
      <c r="L20" s="29"/>
      <c r="M20" s="29"/>
      <c r="N20" s="28"/>
      <c r="O20" s="75"/>
      <c r="P20" s="68"/>
      <c r="BP20" s="4"/>
    </row>
    <row r="21" spans="1:68" ht="16.8" x14ac:dyDescent="0.3">
      <c r="A21" s="57"/>
      <c r="B21" s="94" t="s">
        <v>39</v>
      </c>
      <c r="C21" s="95" t="s">
        <v>8</v>
      </c>
      <c r="D21" s="12"/>
      <c r="E21" s="12"/>
      <c r="F21" s="12"/>
      <c r="G21" s="12"/>
      <c r="H21" s="13"/>
      <c r="I21" s="4"/>
      <c r="J21" s="13"/>
      <c r="K21" s="4"/>
      <c r="L21" s="13"/>
      <c r="M21" s="13"/>
      <c r="N21" s="4"/>
      <c r="O21" s="11"/>
      <c r="P21" s="69"/>
      <c r="BP21" s="4"/>
    </row>
    <row r="22" spans="1:68" x14ac:dyDescent="0.25">
      <c r="A22" s="57"/>
      <c r="B22" s="53"/>
      <c r="C22" s="12"/>
      <c r="D22" s="12"/>
      <c r="E22" s="12"/>
      <c r="F22" s="12"/>
      <c r="G22" s="12"/>
      <c r="H22" s="13"/>
      <c r="I22" s="4"/>
      <c r="J22" s="13"/>
      <c r="K22" s="4"/>
      <c r="L22" s="13"/>
      <c r="M22" s="13"/>
      <c r="N22" s="4"/>
      <c r="O22" s="11"/>
      <c r="P22" s="69"/>
      <c r="BP22" s="4"/>
    </row>
    <row r="23" spans="1:68" x14ac:dyDescent="0.25">
      <c r="A23" s="57"/>
      <c r="B23" s="53" t="s">
        <v>9</v>
      </c>
      <c r="C23" s="12" t="s">
        <v>51</v>
      </c>
      <c r="D23" s="12"/>
      <c r="E23" s="12"/>
      <c r="F23" s="12"/>
      <c r="G23" s="12"/>
      <c r="H23" s="13"/>
      <c r="I23" s="4"/>
      <c r="J23" s="13"/>
      <c r="K23" s="4"/>
      <c r="L23" s="13"/>
      <c r="M23" s="13"/>
      <c r="N23" s="4"/>
      <c r="O23" s="11"/>
      <c r="P23" s="69"/>
      <c r="BP23" s="4"/>
    </row>
    <row r="24" spans="1:68" x14ac:dyDescent="0.25">
      <c r="A24" s="57"/>
      <c r="B24" s="35" t="s">
        <v>32</v>
      </c>
      <c r="C24" s="6" t="s">
        <v>23</v>
      </c>
      <c r="D24" s="6"/>
      <c r="E24" s="6"/>
      <c r="F24" s="6"/>
      <c r="G24" s="6"/>
      <c r="H24" s="129"/>
      <c r="I24" s="6"/>
      <c r="J24" s="7"/>
      <c r="K24" s="33"/>
      <c r="L24" s="7"/>
      <c r="M24" s="7"/>
      <c r="N24" s="6"/>
      <c r="O24" s="78">
        <f>N11*H24</f>
        <v>0</v>
      </c>
      <c r="P24" s="69"/>
      <c r="BP24" s="4"/>
    </row>
    <row r="25" spans="1:68" ht="26.25" customHeight="1" x14ac:dyDescent="0.25">
      <c r="A25" s="57"/>
      <c r="B25" s="115" t="s">
        <v>80</v>
      </c>
      <c r="C25" s="142" t="s">
        <v>79</v>
      </c>
      <c r="D25" s="143"/>
      <c r="E25" s="143"/>
      <c r="F25" s="143"/>
      <c r="G25" s="143"/>
      <c r="H25" s="129"/>
      <c r="I25" s="6"/>
      <c r="J25" s="7"/>
      <c r="K25" s="6"/>
      <c r="L25" s="7"/>
      <c r="M25" s="7"/>
      <c r="N25" s="6"/>
      <c r="O25" s="78">
        <f>N11/2*H25</f>
        <v>0</v>
      </c>
      <c r="P25" s="69"/>
      <c r="BP25" s="4"/>
    </row>
    <row r="26" spans="1:68" x14ac:dyDescent="0.25">
      <c r="A26" s="57"/>
      <c r="B26" s="35" t="s">
        <v>33</v>
      </c>
      <c r="C26" s="6" t="s">
        <v>12</v>
      </c>
      <c r="D26" s="6"/>
      <c r="E26" s="6"/>
      <c r="F26" s="6"/>
      <c r="G26" s="6"/>
      <c r="H26" s="131"/>
      <c r="I26" s="6"/>
      <c r="J26" s="7"/>
      <c r="K26" s="6"/>
      <c r="L26" s="7"/>
      <c r="M26" s="7"/>
      <c r="N26" s="6"/>
      <c r="O26" s="78">
        <f>H26</f>
        <v>0</v>
      </c>
      <c r="P26" s="69"/>
      <c r="BP26" s="4"/>
    </row>
    <row r="27" spans="1:68" x14ac:dyDescent="0.25">
      <c r="A27" s="57"/>
      <c r="B27" s="35" t="s">
        <v>34</v>
      </c>
      <c r="C27" s="6" t="s">
        <v>13</v>
      </c>
      <c r="D27" s="6"/>
      <c r="E27" s="6"/>
      <c r="F27" s="6"/>
      <c r="G27" s="6"/>
      <c r="H27" s="129"/>
      <c r="I27" s="6" t="s">
        <v>68</v>
      </c>
      <c r="J27" s="133"/>
      <c r="K27" s="6" t="s">
        <v>14</v>
      </c>
      <c r="L27" s="7"/>
      <c r="M27" s="7"/>
      <c r="N27" s="6"/>
      <c r="O27" s="78">
        <f>J27*H27</f>
        <v>0</v>
      </c>
      <c r="P27" s="69"/>
      <c r="BP27" s="4"/>
    </row>
    <row r="28" spans="1:68" x14ac:dyDescent="0.25">
      <c r="A28" s="57"/>
      <c r="B28" s="35" t="s">
        <v>35</v>
      </c>
      <c r="C28" s="6" t="s">
        <v>15</v>
      </c>
      <c r="D28" s="6"/>
      <c r="E28" s="6"/>
      <c r="F28" s="6"/>
      <c r="G28" s="6"/>
      <c r="H28" s="129"/>
      <c r="I28" s="6" t="s">
        <v>68</v>
      </c>
      <c r="J28" s="133"/>
      <c r="K28" s="6" t="s">
        <v>14</v>
      </c>
      <c r="L28" s="7"/>
      <c r="M28" s="7"/>
      <c r="N28" s="6"/>
      <c r="O28" s="78">
        <f>J28*H28</f>
        <v>0</v>
      </c>
      <c r="P28" s="69"/>
      <c r="BP28" s="4"/>
    </row>
    <row r="29" spans="1:68" x14ac:dyDescent="0.25">
      <c r="A29" s="57"/>
      <c r="B29" s="35" t="s">
        <v>36</v>
      </c>
      <c r="C29" s="6" t="s">
        <v>26</v>
      </c>
      <c r="D29" s="6"/>
      <c r="E29" s="6"/>
      <c r="F29" s="6"/>
      <c r="G29" s="6"/>
      <c r="H29" s="131"/>
      <c r="I29" s="6"/>
      <c r="J29" s="7"/>
      <c r="K29" s="6"/>
      <c r="L29" s="7"/>
      <c r="M29" s="7"/>
      <c r="N29" s="6"/>
      <c r="O29" s="78">
        <f>SUM(H29)</f>
        <v>0</v>
      </c>
      <c r="P29" s="69"/>
      <c r="BP29" s="4"/>
    </row>
    <row r="30" spans="1:68" x14ac:dyDescent="0.25">
      <c r="A30" s="57"/>
      <c r="B30" s="35" t="s">
        <v>37</v>
      </c>
      <c r="C30" s="6" t="s">
        <v>16</v>
      </c>
      <c r="D30" s="6"/>
      <c r="E30" s="6"/>
      <c r="F30" s="6"/>
      <c r="G30" s="6"/>
      <c r="H30" s="131"/>
      <c r="I30" s="6"/>
      <c r="J30" s="7"/>
      <c r="K30" s="6"/>
      <c r="L30" s="7"/>
      <c r="M30" s="7"/>
      <c r="N30" s="6"/>
      <c r="O30" s="78">
        <f>H30</f>
        <v>0</v>
      </c>
      <c r="P30" s="69"/>
      <c r="BP30" s="4"/>
    </row>
    <row r="31" spans="1:68" s="4" customFormat="1" x14ac:dyDescent="0.25">
      <c r="A31" s="57"/>
      <c r="B31" s="35" t="s">
        <v>38</v>
      </c>
      <c r="C31" s="6" t="s">
        <v>19</v>
      </c>
      <c r="D31" s="6"/>
      <c r="E31" s="6"/>
      <c r="F31" s="6"/>
      <c r="G31" s="6"/>
      <c r="H31" s="131"/>
      <c r="I31" s="6"/>
      <c r="J31" s="7"/>
      <c r="K31" s="6" t="s">
        <v>70</v>
      </c>
      <c r="L31" s="7"/>
      <c r="M31" s="7"/>
      <c r="N31" s="6"/>
      <c r="O31" s="78">
        <f>(360-H44)*H31</f>
        <v>0</v>
      </c>
      <c r="P31" s="69"/>
    </row>
    <row r="32" spans="1:68" s="4" customFormat="1" x14ac:dyDescent="0.25">
      <c r="A32" s="57"/>
      <c r="B32" s="54" t="s">
        <v>73</v>
      </c>
      <c r="C32" s="41" t="s">
        <v>52</v>
      </c>
      <c r="D32" s="41"/>
      <c r="E32" s="41"/>
      <c r="F32" s="41"/>
      <c r="G32" s="41"/>
      <c r="H32" s="42"/>
      <c r="I32" s="41"/>
      <c r="J32" s="43"/>
      <c r="K32" s="41"/>
      <c r="L32" s="42"/>
      <c r="M32" s="42"/>
      <c r="N32" s="41"/>
      <c r="O32" s="79">
        <f>SUM(O24:O31)</f>
        <v>0</v>
      </c>
      <c r="P32" s="71"/>
    </row>
    <row r="33" spans="1:16" x14ac:dyDescent="0.25">
      <c r="A33" s="59"/>
      <c r="B33" s="87"/>
      <c r="C33" s="9"/>
      <c r="D33" s="9"/>
      <c r="E33" s="9"/>
      <c r="F33" s="9"/>
      <c r="G33" s="9"/>
      <c r="H33" s="27"/>
      <c r="I33" s="9"/>
      <c r="J33" s="97"/>
      <c r="K33" s="9"/>
      <c r="L33" s="27"/>
      <c r="M33" s="27"/>
      <c r="N33" s="9"/>
      <c r="O33" s="90"/>
      <c r="P33" s="98"/>
    </row>
    <row r="34" spans="1:16" x14ac:dyDescent="0.25">
      <c r="A34" s="57"/>
      <c r="B34" s="4"/>
      <c r="C34" s="6"/>
      <c r="D34" s="6"/>
      <c r="E34" s="6"/>
      <c r="F34" s="6"/>
      <c r="G34" s="6"/>
      <c r="H34" s="7"/>
      <c r="I34" s="6"/>
      <c r="J34" s="34"/>
      <c r="K34" s="6"/>
      <c r="L34" s="7"/>
      <c r="M34" s="7"/>
      <c r="N34" s="6"/>
      <c r="O34" s="78"/>
      <c r="P34" s="71"/>
    </row>
    <row r="35" spans="1:16" ht="12.75" customHeight="1" x14ac:dyDescent="0.25">
      <c r="A35" s="57"/>
      <c r="B35" s="36" t="s">
        <v>29</v>
      </c>
      <c r="C35" s="5" t="s">
        <v>25</v>
      </c>
      <c r="D35" s="6"/>
      <c r="E35" s="6"/>
      <c r="F35" s="6"/>
      <c r="G35" s="6"/>
      <c r="H35" s="7"/>
      <c r="I35" s="6"/>
      <c r="J35" s="34"/>
      <c r="K35" s="6"/>
      <c r="L35" s="7"/>
      <c r="M35" s="7"/>
      <c r="N35" s="6"/>
      <c r="O35" s="78"/>
      <c r="P35" s="71"/>
    </row>
    <row r="36" spans="1:16" ht="12.75" customHeight="1" x14ac:dyDescent="0.25">
      <c r="A36" s="57"/>
      <c r="B36" s="35" t="s">
        <v>40</v>
      </c>
      <c r="C36" s="6" t="s">
        <v>27</v>
      </c>
      <c r="D36" s="6"/>
      <c r="E36" s="6"/>
      <c r="F36" s="6"/>
      <c r="G36" s="6"/>
      <c r="H36" s="129"/>
      <c r="I36" s="6"/>
      <c r="J36" s="34"/>
      <c r="K36" s="6"/>
      <c r="L36" s="7"/>
      <c r="M36" s="7"/>
      <c r="N36" s="6"/>
      <c r="O36" s="78">
        <f>N12*H36</f>
        <v>0</v>
      </c>
      <c r="P36" s="71"/>
    </row>
    <row r="37" spans="1:16" x14ac:dyDescent="0.25">
      <c r="A37" s="57"/>
      <c r="B37" s="35" t="s">
        <v>41</v>
      </c>
      <c r="C37" s="6" t="s">
        <v>17</v>
      </c>
      <c r="D37" s="6"/>
      <c r="E37" s="6"/>
      <c r="F37" s="6"/>
      <c r="G37" s="6"/>
      <c r="H37" s="131"/>
      <c r="I37" s="6"/>
      <c r="J37" s="7"/>
      <c r="K37" s="6" t="s">
        <v>47</v>
      </c>
      <c r="L37" s="7"/>
      <c r="M37" s="7"/>
      <c r="N37" s="6"/>
      <c r="O37" s="78">
        <f>H37/30000*10000</f>
        <v>0</v>
      </c>
      <c r="P37" s="69"/>
    </row>
    <row r="38" spans="1:16" x14ac:dyDescent="0.25">
      <c r="A38" s="57"/>
      <c r="B38" s="35" t="s">
        <v>42</v>
      </c>
      <c r="C38" s="6" t="s">
        <v>18</v>
      </c>
      <c r="D38" s="6"/>
      <c r="E38" s="6"/>
      <c r="F38" s="6"/>
      <c r="G38" s="6"/>
      <c r="H38" s="131"/>
      <c r="I38" s="6"/>
      <c r="J38" s="7"/>
      <c r="K38" s="6"/>
      <c r="L38" s="7"/>
      <c r="M38" s="7"/>
      <c r="N38" s="6"/>
      <c r="O38" s="78">
        <f>H38</f>
        <v>0</v>
      </c>
      <c r="P38" s="69"/>
    </row>
    <row r="39" spans="1:16" x14ac:dyDescent="0.25">
      <c r="A39" s="57"/>
      <c r="B39" s="54" t="s">
        <v>74</v>
      </c>
      <c r="C39" s="41" t="s">
        <v>53</v>
      </c>
      <c r="D39" s="41"/>
      <c r="E39" s="41"/>
      <c r="F39" s="41"/>
      <c r="G39" s="41"/>
      <c r="H39" s="42"/>
      <c r="I39" s="41"/>
      <c r="J39" s="42"/>
      <c r="K39" s="41"/>
      <c r="L39" s="42"/>
      <c r="M39" s="42"/>
      <c r="N39" s="41"/>
      <c r="O39" s="79">
        <f>SUM(O36:O38)</f>
        <v>0</v>
      </c>
      <c r="P39" s="69"/>
    </row>
    <row r="40" spans="1:16" x14ac:dyDescent="0.25">
      <c r="A40" s="59"/>
      <c r="B40" s="87"/>
      <c r="C40" s="9"/>
      <c r="D40" s="9"/>
      <c r="E40" s="9"/>
      <c r="F40" s="9"/>
      <c r="G40" s="9"/>
      <c r="H40" s="27"/>
      <c r="I40" s="9"/>
      <c r="J40" s="27"/>
      <c r="K40" s="9"/>
      <c r="L40" s="27"/>
      <c r="M40" s="27"/>
      <c r="N40" s="9"/>
      <c r="O40" s="90"/>
      <c r="P40" s="70"/>
    </row>
    <row r="41" spans="1:16" x14ac:dyDescent="0.25">
      <c r="A41" s="57"/>
      <c r="B41" s="35"/>
      <c r="C41" s="6"/>
      <c r="D41" s="6"/>
      <c r="E41" s="6"/>
      <c r="F41" s="6"/>
      <c r="G41" s="6"/>
      <c r="H41" s="7"/>
      <c r="I41" s="6"/>
      <c r="J41" s="7"/>
      <c r="K41" s="6"/>
      <c r="L41" s="7"/>
      <c r="M41" s="7"/>
      <c r="N41" s="6"/>
      <c r="O41" s="78"/>
      <c r="P41" s="69"/>
    </row>
    <row r="42" spans="1:16" x14ac:dyDescent="0.25">
      <c r="A42" s="57"/>
      <c r="B42" s="36" t="s">
        <v>10</v>
      </c>
      <c r="C42" s="5" t="s">
        <v>31</v>
      </c>
      <c r="D42" s="6"/>
      <c r="E42" s="6"/>
      <c r="F42" s="6"/>
      <c r="G42" s="6"/>
      <c r="H42" s="7"/>
      <c r="I42" s="6"/>
      <c r="J42" s="7"/>
      <c r="K42" s="6"/>
      <c r="L42" s="7"/>
      <c r="M42" s="7"/>
      <c r="N42" s="6"/>
      <c r="O42" s="78"/>
      <c r="P42" s="69"/>
    </row>
    <row r="43" spans="1:16" x14ac:dyDescent="0.25">
      <c r="A43" s="57"/>
      <c r="B43" s="35" t="s">
        <v>54</v>
      </c>
      <c r="C43" s="6" t="s">
        <v>48</v>
      </c>
      <c r="D43" s="6"/>
      <c r="E43" s="6"/>
      <c r="F43" s="6"/>
      <c r="G43" s="6"/>
      <c r="H43" s="130"/>
      <c r="I43" s="6"/>
      <c r="J43" s="7"/>
      <c r="K43" s="6"/>
      <c r="L43" s="7"/>
      <c r="M43" s="7"/>
      <c r="N43" s="6"/>
      <c r="O43" s="78"/>
      <c r="P43" s="69"/>
    </row>
    <row r="44" spans="1:16" x14ac:dyDescent="0.25">
      <c r="A44" s="57"/>
      <c r="B44" s="35" t="s">
        <v>55</v>
      </c>
      <c r="C44" s="6" t="s">
        <v>20</v>
      </c>
      <c r="D44" s="6"/>
      <c r="E44" s="6"/>
      <c r="F44" s="6"/>
      <c r="G44" s="6"/>
      <c r="H44" s="130"/>
      <c r="I44" s="86" t="s">
        <v>71</v>
      </c>
      <c r="J44" s="84">
        <f>H44/360</f>
        <v>0</v>
      </c>
      <c r="K44" s="6"/>
      <c r="L44" s="7"/>
      <c r="M44" s="7"/>
      <c r="N44" s="6"/>
      <c r="O44" s="78"/>
      <c r="P44" s="69"/>
    </row>
    <row r="45" spans="1:16" x14ac:dyDescent="0.25">
      <c r="A45" s="57"/>
      <c r="B45" s="35" t="s">
        <v>56</v>
      </c>
      <c r="C45" s="6" t="s">
        <v>30</v>
      </c>
      <c r="D45" s="6"/>
      <c r="E45" s="6"/>
      <c r="F45" s="6"/>
      <c r="G45" s="4"/>
      <c r="H45" s="141"/>
      <c r="I45" s="6"/>
      <c r="J45" s="133"/>
      <c r="K45" s="46" t="s">
        <v>66</v>
      </c>
      <c r="L45" s="4"/>
      <c r="M45" s="138">
        <f>SUM(H45/60*J45)</f>
        <v>0</v>
      </c>
      <c r="N45" s="4" t="s">
        <v>67</v>
      </c>
      <c r="O45" s="78">
        <f>H45/60*J45*H43</f>
        <v>0</v>
      </c>
      <c r="P45" s="69"/>
    </row>
    <row r="46" spans="1:16" x14ac:dyDescent="0.25">
      <c r="A46" s="57"/>
      <c r="B46" s="35" t="s">
        <v>57</v>
      </c>
      <c r="C46" s="6" t="s">
        <v>58</v>
      </c>
      <c r="D46" s="6"/>
      <c r="E46" s="6"/>
      <c r="F46" s="6"/>
      <c r="G46" s="4"/>
      <c r="H46" s="141"/>
      <c r="I46" s="6"/>
      <c r="J46" s="133"/>
      <c r="K46" s="46" t="s">
        <v>66</v>
      </c>
      <c r="L46" s="4"/>
      <c r="M46" s="139">
        <f>SUM(H46/60*J46)</f>
        <v>0</v>
      </c>
      <c r="N46" s="4" t="s">
        <v>67</v>
      </c>
      <c r="O46" s="78">
        <f>H46/60*J46*H43</f>
        <v>0</v>
      </c>
      <c r="P46" s="69"/>
    </row>
    <row r="47" spans="1:16" x14ac:dyDescent="0.25">
      <c r="A47" s="57"/>
      <c r="B47" s="54" t="s">
        <v>75</v>
      </c>
      <c r="C47" s="41" t="s">
        <v>59</v>
      </c>
      <c r="D47" s="41"/>
      <c r="E47" s="41"/>
      <c r="F47" s="41"/>
      <c r="G47" s="41"/>
      <c r="H47" s="42"/>
      <c r="I47" s="41"/>
      <c r="J47" s="42"/>
      <c r="K47" s="41"/>
      <c r="L47" s="42"/>
      <c r="M47" s="32"/>
      <c r="N47" s="44"/>
      <c r="O47" s="79">
        <f>SUM(O45:O46)</f>
        <v>0</v>
      </c>
      <c r="P47" s="69"/>
    </row>
    <row r="48" spans="1:16" x14ac:dyDescent="0.25">
      <c r="A48" s="59"/>
      <c r="B48" s="87"/>
      <c r="C48" s="9"/>
      <c r="D48" s="9"/>
      <c r="E48" s="9"/>
      <c r="F48" s="9"/>
      <c r="G48" s="9"/>
      <c r="H48" s="27"/>
      <c r="I48" s="9"/>
      <c r="J48" s="27"/>
      <c r="K48" s="9"/>
      <c r="L48" s="27"/>
      <c r="M48" s="88"/>
      <c r="N48" s="89"/>
      <c r="O48" s="90"/>
      <c r="P48" s="70"/>
    </row>
    <row r="49" spans="1:68" x14ac:dyDescent="0.25">
      <c r="A49" s="57"/>
      <c r="B49" s="54"/>
      <c r="C49" s="4"/>
      <c r="D49" s="4"/>
      <c r="E49" s="4"/>
      <c r="F49" s="4"/>
      <c r="G49" s="4"/>
      <c r="H49" s="4"/>
      <c r="I49" s="4"/>
      <c r="J49" s="13"/>
      <c r="K49" s="4"/>
      <c r="L49" s="13"/>
      <c r="M49" s="13"/>
      <c r="N49" s="4"/>
      <c r="O49" s="11"/>
      <c r="P49" s="69"/>
      <c r="BP49" s="4"/>
    </row>
    <row r="50" spans="1:68" x14ac:dyDescent="0.25">
      <c r="A50" s="57"/>
      <c r="B50" s="36" t="s">
        <v>11</v>
      </c>
      <c r="C50" s="5" t="s">
        <v>62</v>
      </c>
      <c r="D50" s="6"/>
      <c r="E50" s="6"/>
      <c r="F50" s="6"/>
      <c r="G50" s="6"/>
      <c r="H50" s="6"/>
      <c r="I50" s="6"/>
      <c r="J50" s="7"/>
      <c r="K50" s="6"/>
      <c r="L50" s="7"/>
      <c r="M50" s="7"/>
      <c r="N50" s="6"/>
      <c r="O50" s="8"/>
      <c r="P50" s="69"/>
      <c r="BP50" s="4"/>
    </row>
    <row r="51" spans="1:68" x14ac:dyDescent="0.25">
      <c r="A51" s="57"/>
      <c r="B51" s="35" t="s">
        <v>43</v>
      </c>
      <c r="C51" s="6" t="s">
        <v>61</v>
      </c>
      <c r="D51" s="6"/>
      <c r="E51" s="6"/>
      <c r="F51" s="6"/>
      <c r="G51" s="6"/>
      <c r="H51" s="6"/>
      <c r="I51" s="6"/>
      <c r="J51" s="7"/>
      <c r="K51" s="6"/>
      <c r="L51" s="7"/>
      <c r="M51" s="7"/>
      <c r="N51" s="6"/>
      <c r="O51" s="78">
        <f>SUM(O32)</f>
        <v>0</v>
      </c>
      <c r="P51" s="69"/>
      <c r="BP51" s="4"/>
    </row>
    <row r="52" spans="1:68" x14ac:dyDescent="0.25">
      <c r="A52" s="57"/>
      <c r="B52" s="35" t="s">
        <v>44</v>
      </c>
      <c r="C52" s="6" t="s">
        <v>81</v>
      </c>
      <c r="D52" s="6"/>
      <c r="E52" s="6"/>
      <c r="F52" s="6"/>
      <c r="G52" s="6"/>
      <c r="H52" s="6"/>
      <c r="I52" s="6"/>
      <c r="J52" s="7"/>
      <c r="K52" s="6"/>
      <c r="L52" s="7"/>
      <c r="M52" s="7"/>
      <c r="N52" s="6"/>
      <c r="O52" s="78"/>
      <c r="P52" s="69"/>
      <c r="BP52" s="4"/>
    </row>
    <row r="53" spans="1:68" x14ac:dyDescent="0.25">
      <c r="A53" s="57"/>
      <c r="B53" s="35"/>
      <c r="C53" s="6" t="s">
        <v>60</v>
      </c>
      <c r="D53" s="6"/>
      <c r="E53" s="6"/>
      <c r="F53" s="107"/>
      <c r="G53" s="6"/>
      <c r="H53" s="6"/>
      <c r="I53" s="6"/>
      <c r="J53" s="7"/>
      <c r="K53" s="6"/>
      <c r="L53" s="7"/>
      <c r="M53" s="7"/>
      <c r="N53" s="6"/>
      <c r="O53" s="78">
        <f>SUM(O39*N13/10000)</f>
        <v>0</v>
      </c>
      <c r="P53" s="69"/>
      <c r="BP53" s="4"/>
    </row>
    <row r="54" spans="1:68" x14ac:dyDescent="0.25">
      <c r="A54" s="57"/>
      <c r="B54" s="108" t="s">
        <v>72</v>
      </c>
      <c r="C54" s="6" t="s">
        <v>63</v>
      </c>
      <c r="D54" s="6"/>
      <c r="E54" s="6"/>
      <c r="F54" s="6"/>
      <c r="G54" s="6"/>
      <c r="H54" s="6"/>
      <c r="I54" s="6"/>
      <c r="J54" s="7"/>
      <c r="K54" s="6"/>
      <c r="L54" s="7"/>
      <c r="M54" s="7"/>
      <c r="N54" s="6"/>
      <c r="O54" s="78">
        <f>SUM(O47)</f>
        <v>0</v>
      </c>
      <c r="P54" s="69"/>
      <c r="BP54" s="4"/>
    </row>
    <row r="55" spans="1:68" x14ac:dyDescent="0.25">
      <c r="A55" s="57"/>
      <c r="B55" s="36" t="s">
        <v>76</v>
      </c>
      <c r="C55" s="109" t="s">
        <v>45</v>
      </c>
      <c r="D55" s="109"/>
      <c r="E55" s="109"/>
      <c r="F55" s="109"/>
      <c r="G55" s="109"/>
      <c r="H55" s="42"/>
      <c r="I55" s="41"/>
      <c r="J55" s="43"/>
      <c r="K55" s="41"/>
      <c r="L55" s="42"/>
      <c r="M55" s="42"/>
      <c r="N55" s="41"/>
      <c r="O55" s="101">
        <f>SUM(O50:O54)</f>
        <v>0</v>
      </c>
      <c r="P55" s="69"/>
      <c r="BP55" s="4"/>
    </row>
    <row r="56" spans="1:68" x14ac:dyDescent="0.25">
      <c r="A56" s="59"/>
      <c r="B56" s="26"/>
      <c r="C56" s="9"/>
      <c r="D56" s="9"/>
      <c r="E56" s="9"/>
      <c r="F56" s="9"/>
      <c r="G56" s="9"/>
      <c r="H56" s="9"/>
      <c r="I56" s="9"/>
      <c r="J56" s="27"/>
      <c r="K56" s="9"/>
      <c r="L56" s="27"/>
      <c r="M56" s="27"/>
      <c r="N56" s="9"/>
      <c r="O56" s="102"/>
      <c r="P56" s="70"/>
      <c r="BP56" s="4"/>
    </row>
    <row r="57" spans="1:68" x14ac:dyDescent="0.25">
      <c r="A57" s="57"/>
      <c r="B57" s="35"/>
      <c r="C57" s="6"/>
      <c r="D57" s="6"/>
      <c r="E57" s="6"/>
      <c r="F57" s="6"/>
      <c r="G57" s="6"/>
      <c r="H57" s="6"/>
      <c r="I57" s="6"/>
      <c r="J57" s="7"/>
      <c r="K57" s="6"/>
      <c r="L57" s="7"/>
      <c r="M57" s="7"/>
      <c r="N57" s="6"/>
      <c r="O57" s="100"/>
      <c r="P57" s="69"/>
      <c r="BP57" s="4"/>
    </row>
    <row r="58" spans="1:68" x14ac:dyDescent="0.25">
      <c r="A58" s="57"/>
      <c r="B58" s="118">
        <v>2.5</v>
      </c>
      <c r="C58" s="5" t="s">
        <v>77</v>
      </c>
      <c r="D58" s="110"/>
      <c r="E58" s="110"/>
      <c r="F58" s="110"/>
      <c r="G58" s="110"/>
      <c r="H58" s="110"/>
      <c r="I58" s="111"/>
      <c r="J58" s="110"/>
      <c r="K58" s="111"/>
      <c r="L58" s="111"/>
      <c r="M58" s="110"/>
      <c r="N58" s="112"/>
      <c r="O58" s="14"/>
      <c r="P58" s="69"/>
      <c r="BP58" s="4"/>
    </row>
    <row r="59" spans="1:68" s="4" customFormat="1" x14ac:dyDescent="0.25">
      <c r="A59" s="57"/>
      <c r="B59" s="35" t="s">
        <v>65</v>
      </c>
      <c r="C59" s="6" t="s">
        <v>21</v>
      </c>
      <c r="D59" s="6"/>
      <c r="E59" s="6"/>
      <c r="F59" s="6"/>
      <c r="G59" s="6"/>
      <c r="J59" s="134"/>
      <c r="K59" s="6"/>
      <c r="L59" s="7"/>
      <c r="M59" s="7"/>
      <c r="N59" s="6"/>
      <c r="O59" s="100">
        <f>O55*J59</f>
        <v>0</v>
      </c>
      <c r="P59" s="71"/>
    </row>
    <row r="60" spans="1:68" s="4" customFormat="1" x14ac:dyDescent="0.25">
      <c r="A60" s="59"/>
      <c r="B60" s="26"/>
      <c r="C60" s="9"/>
      <c r="D60" s="9"/>
      <c r="E60" s="9"/>
      <c r="F60" s="9"/>
      <c r="G60" s="9"/>
      <c r="H60" s="91"/>
      <c r="I60" s="91"/>
      <c r="J60" s="99"/>
      <c r="K60" s="9"/>
      <c r="L60" s="27"/>
      <c r="M60" s="27"/>
      <c r="N60" s="9"/>
      <c r="O60" s="102"/>
      <c r="P60" s="98"/>
    </row>
    <row r="61" spans="1:68" s="4" customFormat="1" x14ac:dyDescent="0.25">
      <c r="A61" s="57"/>
      <c r="B61" s="35"/>
      <c r="C61" s="6"/>
      <c r="D61" s="6"/>
      <c r="E61" s="6"/>
      <c r="F61" s="6"/>
      <c r="G61" s="6"/>
      <c r="J61" s="96"/>
      <c r="K61" s="6"/>
      <c r="L61" s="7"/>
      <c r="M61" s="7"/>
      <c r="N61" s="6"/>
      <c r="O61" s="100"/>
      <c r="P61" s="71"/>
    </row>
    <row r="62" spans="1:68" s="39" customFormat="1" ht="12.75" customHeight="1" thickBot="1" x14ac:dyDescent="0.3">
      <c r="A62" s="58"/>
      <c r="B62" s="132">
        <v>2.6</v>
      </c>
      <c r="C62" s="104" t="s">
        <v>78</v>
      </c>
      <c r="D62" s="104"/>
      <c r="E62" s="104"/>
      <c r="F62" s="104"/>
      <c r="G62" s="104"/>
      <c r="H62" s="105"/>
      <c r="I62" s="104"/>
      <c r="J62" s="105"/>
      <c r="K62" s="104"/>
      <c r="L62" s="105"/>
      <c r="M62" s="105"/>
      <c r="N62" s="104"/>
      <c r="O62" s="106">
        <f>SUM(O55:O59)</f>
        <v>0</v>
      </c>
      <c r="P62" s="72"/>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row>
    <row r="63" spans="1:68" s="39" customFormat="1" ht="7.5" customHeight="1" thickTop="1" x14ac:dyDescent="0.25">
      <c r="A63" s="67"/>
      <c r="B63" s="47"/>
      <c r="C63" s="66"/>
      <c r="D63" s="47"/>
      <c r="E63" s="47"/>
      <c r="F63" s="47"/>
      <c r="G63" s="47"/>
      <c r="H63" s="48"/>
      <c r="I63" s="47"/>
      <c r="J63" s="48"/>
      <c r="K63" s="47"/>
      <c r="L63" s="48"/>
      <c r="M63" s="48"/>
      <c r="N63" s="47"/>
      <c r="O63" s="80"/>
      <c r="P63" s="73"/>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row>
    <row r="64" spans="1:68" s="39" customFormat="1" ht="7.5" customHeight="1" x14ac:dyDescent="0.25">
      <c r="A64" s="16"/>
      <c r="B64" s="12"/>
      <c r="C64" s="16"/>
      <c r="D64" s="12"/>
      <c r="E64" s="12"/>
      <c r="F64" s="12"/>
      <c r="G64" s="12"/>
      <c r="H64" s="103"/>
      <c r="I64" s="12"/>
      <c r="J64" s="103"/>
      <c r="K64" s="12"/>
      <c r="L64" s="103"/>
      <c r="M64" s="103"/>
      <c r="N64" s="12"/>
      <c r="O64" s="114"/>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row>
    <row r="65" spans="1:68" s="39" customFormat="1" ht="7.5" customHeight="1" x14ac:dyDescent="0.25">
      <c r="A65" s="16"/>
      <c r="B65" s="12"/>
      <c r="C65" s="16"/>
      <c r="D65" s="12"/>
      <c r="E65" s="12"/>
      <c r="F65" s="12"/>
      <c r="G65" s="12"/>
      <c r="H65" s="103"/>
      <c r="I65" s="12"/>
      <c r="J65" s="103"/>
      <c r="K65" s="12"/>
      <c r="L65" s="103"/>
      <c r="M65" s="103"/>
      <c r="N65" s="12"/>
      <c r="O65" s="114"/>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row>
    <row r="66" spans="1:68" s="39" customFormat="1" x14ac:dyDescent="0.25">
      <c r="A66" s="16"/>
      <c r="B66" s="40"/>
      <c r="C66" s="16"/>
      <c r="D66" s="16"/>
      <c r="E66" s="16"/>
      <c r="F66" s="16"/>
      <c r="G66" s="16"/>
      <c r="H66" s="13"/>
      <c r="I66" s="16"/>
      <c r="J66" s="13"/>
      <c r="K66" s="16"/>
      <c r="L66" s="13"/>
      <c r="M66" s="13"/>
      <c r="N66" s="16"/>
      <c r="O66" s="15"/>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row>
    <row r="67" spans="1:68" s="39" customFormat="1" ht="3.75" customHeight="1" x14ac:dyDescent="0.25">
      <c r="A67" s="64"/>
      <c r="B67" s="65"/>
      <c r="C67" s="63"/>
      <c r="D67" s="63"/>
      <c r="E67" s="63"/>
      <c r="F67" s="63"/>
      <c r="G67" s="63"/>
      <c r="H67" s="29"/>
      <c r="I67" s="63"/>
      <c r="J67" s="29"/>
      <c r="K67" s="63"/>
      <c r="L67" s="29"/>
      <c r="M67" s="29"/>
      <c r="N67" s="63"/>
      <c r="O67" s="81"/>
      <c r="P67" s="74"/>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row>
    <row r="68" spans="1:68" ht="16.8" x14ac:dyDescent="0.3">
      <c r="A68" s="57"/>
      <c r="B68" s="94" t="s">
        <v>64</v>
      </c>
      <c r="C68" s="93" t="s">
        <v>46</v>
      </c>
      <c r="D68" s="4"/>
      <c r="E68" s="4"/>
      <c r="F68" s="4"/>
      <c r="G68" s="4"/>
      <c r="H68" s="4"/>
      <c r="I68" s="4"/>
      <c r="J68" s="13"/>
      <c r="K68" s="4"/>
      <c r="L68" s="13"/>
      <c r="M68" s="13"/>
      <c r="N68" s="4"/>
      <c r="O68" s="11"/>
      <c r="P68" s="69"/>
      <c r="BP68" s="4"/>
    </row>
    <row r="69" spans="1:68" x14ac:dyDescent="0.25">
      <c r="A69" s="57"/>
      <c r="B69" s="53"/>
      <c r="C69" s="5"/>
      <c r="D69" s="4"/>
      <c r="E69" s="4"/>
      <c r="F69" s="4"/>
      <c r="G69" s="4"/>
      <c r="H69" s="4"/>
      <c r="I69" s="4"/>
      <c r="J69" s="13"/>
      <c r="K69" s="4"/>
      <c r="L69" s="13"/>
      <c r="M69" s="13"/>
      <c r="N69" s="4"/>
      <c r="O69" s="11"/>
      <c r="P69" s="69"/>
      <c r="BP69" s="4"/>
    </row>
    <row r="70" spans="1:68" ht="15.6" x14ac:dyDescent="0.3">
      <c r="A70" s="57"/>
      <c r="B70" s="17" t="s">
        <v>22</v>
      </c>
      <c r="C70" s="14"/>
      <c r="D70" s="17"/>
      <c r="E70" s="17"/>
      <c r="F70" s="17"/>
      <c r="G70" s="17"/>
      <c r="H70" s="18"/>
      <c r="I70" s="17"/>
      <c r="J70" s="85" t="s">
        <v>69</v>
      </c>
      <c r="K70" s="20" t="e">
        <f>N13/H44</f>
        <v>#DIV/0!</v>
      </c>
      <c r="L70" s="19" t="s">
        <v>84</v>
      </c>
      <c r="M70" s="14"/>
      <c r="N70" s="14"/>
      <c r="O70" s="21" t="e">
        <f>O62/H44</f>
        <v>#DIV/0!</v>
      </c>
      <c r="P70" s="69"/>
      <c r="BP70" s="4"/>
    </row>
    <row r="71" spans="1:68" ht="15.6" x14ac:dyDescent="0.3">
      <c r="A71" s="57"/>
      <c r="B71" s="22" t="s">
        <v>49</v>
      </c>
      <c r="C71" s="4"/>
      <c r="D71" s="22"/>
      <c r="E71" s="22"/>
      <c r="F71" s="22"/>
      <c r="G71" s="22"/>
      <c r="H71" s="22"/>
      <c r="I71" s="22"/>
      <c r="J71" s="23"/>
      <c r="K71" s="22"/>
      <c r="L71" s="23"/>
      <c r="M71" s="23"/>
      <c r="N71" s="22"/>
      <c r="O71" s="24" t="e">
        <f>O62/N13</f>
        <v>#DIV/0!</v>
      </c>
      <c r="P71" s="69"/>
      <c r="BP71" s="4"/>
    </row>
    <row r="72" spans="1:68" ht="15.6" x14ac:dyDescent="0.3">
      <c r="A72" s="57"/>
      <c r="B72" s="17" t="s">
        <v>85</v>
      </c>
      <c r="C72" s="14"/>
      <c r="D72" s="17"/>
      <c r="E72" s="17"/>
      <c r="F72" s="17"/>
      <c r="G72" s="17"/>
      <c r="H72" s="17"/>
      <c r="I72" s="17"/>
      <c r="J72" s="18"/>
      <c r="K72" s="17"/>
      <c r="L72" s="18"/>
      <c r="M72" s="18"/>
      <c r="N72" s="17"/>
      <c r="O72" s="21" t="e">
        <f>SUM(O62-M45-M46-O31)/N13</f>
        <v>#DIV/0!</v>
      </c>
      <c r="P72" s="69"/>
      <c r="BP72" s="4"/>
    </row>
    <row r="73" spans="1:68" ht="15.6" x14ac:dyDescent="0.3">
      <c r="A73" s="60"/>
      <c r="B73" s="61"/>
      <c r="C73" s="6"/>
      <c r="D73" s="61"/>
      <c r="E73" s="61"/>
      <c r="F73" s="61"/>
      <c r="G73" s="61"/>
      <c r="H73" s="61"/>
      <c r="I73" s="61"/>
      <c r="J73" s="62"/>
      <c r="K73" s="61"/>
      <c r="L73" s="62"/>
      <c r="M73" s="62"/>
      <c r="N73" s="61"/>
      <c r="O73" s="82"/>
      <c r="P73" s="69"/>
      <c r="BP73" s="4"/>
    </row>
    <row r="74" spans="1:68" ht="5.0999999999999996" customHeight="1" x14ac:dyDescent="0.3">
      <c r="A74" s="59"/>
      <c r="B74" s="55"/>
      <c r="C74" s="45"/>
      <c r="D74" s="45"/>
      <c r="E74" s="45"/>
      <c r="F74" s="45"/>
      <c r="G74" s="45"/>
      <c r="H74" s="27"/>
      <c r="I74" s="9"/>
      <c r="J74" s="27"/>
      <c r="K74" s="9"/>
      <c r="L74" s="10"/>
      <c r="M74" s="10"/>
      <c r="N74" s="9"/>
      <c r="O74" s="83"/>
      <c r="P74" s="70"/>
      <c r="BP74" s="4"/>
    </row>
    <row r="75" spans="1:68" x14ac:dyDescent="0.25">
      <c r="N75" s="11"/>
    </row>
    <row r="76" spans="1:68" x14ac:dyDescent="0.25">
      <c r="N76" s="11"/>
    </row>
    <row r="77" spans="1:68" x14ac:dyDescent="0.25">
      <c r="N77" s="11"/>
    </row>
    <row r="78" spans="1:68" x14ac:dyDescent="0.25">
      <c r="N78" s="11"/>
    </row>
    <row r="79" spans="1:68" x14ac:dyDescent="0.25">
      <c r="N79" s="11"/>
    </row>
    <row r="80" spans="1:68" x14ac:dyDescent="0.25">
      <c r="N80" s="11"/>
    </row>
    <row r="81" spans="14:14" x14ac:dyDescent="0.25">
      <c r="N81" s="11"/>
    </row>
    <row r="82" spans="14:14" x14ac:dyDescent="0.25">
      <c r="N82" s="11"/>
    </row>
  </sheetData>
  <mergeCells count="10">
    <mergeCell ref="C13:D13"/>
    <mergeCell ref="E13:G13"/>
    <mergeCell ref="K13:M13"/>
    <mergeCell ref="C25:G25"/>
    <mergeCell ref="C11:D11"/>
    <mergeCell ref="E11:G11"/>
    <mergeCell ref="K11:M11"/>
    <mergeCell ref="C12:D12"/>
    <mergeCell ref="E12:G12"/>
    <mergeCell ref="K12:M12"/>
  </mergeCells>
  <pageMargins left="0.78740157499999996" right="0.78740157499999996" top="0.984251969" bottom="0.984251969" header="0.4921259845" footer="0.4921259845"/>
  <pageSetup paperSize="9" scale="6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Mustervorlage ausgefüllt</vt:lpstr>
      <vt:lpstr>meine Berechnung</vt:lpstr>
    </vt:vector>
  </TitlesOfParts>
  <Company>VSCI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KurtZihlmann</dc:creator>
  <cp:lastModifiedBy>Hans Pfister</cp:lastModifiedBy>
  <cp:lastPrinted>2005-05-18T06:58:42Z</cp:lastPrinted>
  <dcterms:created xsi:type="dcterms:W3CDTF">2005-03-22T12:26:31Z</dcterms:created>
  <dcterms:modified xsi:type="dcterms:W3CDTF">2018-10-22T09:06:47Z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-1941516221</vt:i4>
  </property>
  <property fmtid="{D5CDD505-2E9C-101B-9397-08002B2CF9AE}" pid="3" name="_EmailSubject">
    <vt:lpwstr>Kalkulationshilfsmittel</vt:lpwstr>
  </property>
  <property fmtid="{D5CDD505-2E9C-101B-9397-08002B2CF9AE}" pid="4" name="_AuthorEmail">
    <vt:lpwstr>kurt.zihlmann@vsci.ch</vt:lpwstr>
  </property>
  <property fmtid="{D5CDD505-2E9C-101B-9397-08002B2CF9AE}" pid="5" name="_AuthorEmailDisplayName">
    <vt:lpwstr>Kurt Zihlmann</vt:lpwstr>
  </property>
  <property fmtid="{D5CDD505-2E9C-101B-9397-08002B2CF9AE}" pid="6" name="_ReviewingToolsShownOnce">
    <vt:lpwstr/>
  </property>
</Properties>
</file>